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4ABAEF43-9136-4C77-8063-938B841627C8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prorač. " sheetId="1" r:id="rId1"/>
    <sheet name="vanpror." sheetId="2" r:id="rId2"/>
    <sheet name="KONSOLIDIRANI" sheetId="3" r:id="rId3"/>
    <sheet name="vanpror. prihodi" sheetId="4" r:id="rId4"/>
  </sheets>
  <calcPr calcId="181029"/>
</workbook>
</file>

<file path=xl/calcChain.xml><?xml version="1.0" encoding="utf-8"?>
<calcChain xmlns="http://schemas.openxmlformats.org/spreadsheetml/2006/main">
  <c r="E170" i="3" l="1"/>
  <c r="F170" i="3"/>
  <c r="D170" i="3"/>
  <c r="F157" i="3"/>
  <c r="F156" i="3"/>
  <c r="F94" i="1"/>
  <c r="E94" i="1"/>
  <c r="E110" i="1"/>
  <c r="F110" i="1"/>
  <c r="D110" i="1"/>
  <c r="D94" i="1"/>
  <c r="F96" i="1"/>
  <c r="F95" i="1"/>
  <c r="D207" i="3"/>
  <c r="F204" i="3"/>
  <c r="F203" i="3"/>
  <c r="F202" i="3"/>
  <c r="F201" i="3"/>
  <c r="F200" i="3"/>
  <c r="F199" i="3"/>
  <c r="F198" i="3"/>
  <c r="F197" i="3"/>
  <c r="F196" i="3"/>
  <c r="F195" i="3" s="1"/>
  <c r="F207" i="3" s="1"/>
  <c r="E195" i="3"/>
  <c r="E207" i="3" s="1"/>
  <c r="D195" i="3"/>
  <c r="F194" i="3"/>
  <c r="F193" i="3"/>
  <c r="F192" i="3"/>
  <c r="F191" i="3"/>
  <c r="F190" i="3"/>
  <c r="F189" i="3"/>
  <c r="F188" i="3"/>
  <c r="F187" i="3" s="1"/>
  <c r="E187" i="3"/>
  <c r="E186" i="3" s="1"/>
  <c r="E185" i="3" s="1"/>
  <c r="D187" i="3"/>
  <c r="D206" i="3" s="1"/>
  <c r="D208" i="3" s="1"/>
  <c r="D186" i="3"/>
  <c r="D185" i="3" s="1"/>
  <c r="D102" i="3"/>
  <c r="E102" i="3"/>
  <c r="F102" i="3" s="1"/>
  <c r="D103" i="3"/>
  <c r="E103" i="3"/>
  <c r="E122" i="3"/>
  <c r="D122" i="3"/>
  <c r="D113" i="3"/>
  <c r="E113" i="3"/>
  <c r="D114" i="3"/>
  <c r="E114" i="3"/>
  <c r="D115" i="3"/>
  <c r="E115" i="3"/>
  <c r="D116" i="3"/>
  <c r="E116" i="3"/>
  <c r="D117" i="3"/>
  <c r="E117" i="3"/>
  <c r="D118" i="3"/>
  <c r="E118" i="3"/>
  <c r="D119" i="3"/>
  <c r="E119" i="3"/>
  <c r="D120" i="3"/>
  <c r="E120" i="3"/>
  <c r="D71" i="3"/>
  <c r="E71" i="3"/>
  <c r="D72" i="3"/>
  <c r="E72" i="3"/>
  <c r="D73" i="3"/>
  <c r="E73" i="3"/>
  <c r="E52" i="2"/>
  <c r="F52" i="2"/>
  <c r="D52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53" i="2"/>
  <c r="F30" i="2"/>
  <c r="F29" i="2"/>
  <c r="E31" i="2"/>
  <c r="F31" i="2"/>
  <c r="D31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32" i="2"/>
  <c r="E10" i="2"/>
  <c r="D10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11" i="2"/>
  <c r="F10" i="2" s="1"/>
  <c r="E139" i="1"/>
  <c r="D139" i="1"/>
  <c r="E63" i="1"/>
  <c r="D63" i="1"/>
  <c r="F71" i="1"/>
  <c r="F72" i="1"/>
  <c r="F73" i="1"/>
  <c r="F74" i="1"/>
  <c r="F75" i="1"/>
  <c r="F76" i="1"/>
  <c r="F77" i="1"/>
  <c r="F78" i="1"/>
  <c r="E127" i="1"/>
  <c r="D127" i="1"/>
  <c r="F136" i="1"/>
  <c r="F135" i="1"/>
  <c r="F129" i="1"/>
  <c r="F130" i="1"/>
  <c r="F131" i="1"/>
  <c r="F132" i="1"/>
  <c r="F133" i="1"/>
  <c r="F134" i="1"/>
  <c r="F128" i="1"/>
  <c r="F127" i="1" s="1"/>
  <c r="F139" i="1" s="1"/>
  <c r="F121" i="1"/>
  <c r="F122" i="1"/>
  <c r="F123" i="1"/>
  <c r="F124" i="1"/>
  <c r="F125" i="1"/>
  <c r="F126" i="1"/>
  <c r="F12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11" i="1"/>
  <c r="F61" i="1"/>
  <c r="F62" i="1"/>
  <c r="F60" i="1"/>
  <c r="F65" i="1"/>
  <c r="F66" i="1"/>
  <c r="F67" i="1"/>
  <c r="F68" i="1"/>
  <c r="F69" i="1"/>
  <c r="F70" i="1"/>
  <c r="F64" i="1"/>
  <c r="F88" i="1"/>
  <c r="F89" i="1"/>
  <c r="F90" i="1"/>
  <c r="F91" i="1"/>
  <c r="F87" i="1"/>
  <c r="F82" i="1"/>
  <c r="F83" i="1"/>
  <c r="F84" i="1"/>
  <c r="F85" i="1"/>
  <c r="F81" i="1"/>
  <c r="F100" i="1"/>
  <c r="F101" i="1"/>
  <c r="F102" i="1"/>
  <c r="F103" i="1"/>
  <c r="F99" i="1"/>
  <c r="E98" i="1"/>
  <c r="F80" i="1" l="1"/>
  <c r="F63" i="1"/>
  <c r="F59" i="1"/>
  <c r="F114" i="3"/>
  <c r="F122" i="3"/>
  <c r="F103" i="3"/>
  <c r="F206" i="3"/>
  <c r="F208" i="3" s="1"/>
  <c r="F186" i="3"/>
  <c r="F185" i="3" s="1"/>
  <c r="E206" i="3"/>
  <c r="E208" i="3" s="1"/>
  <c r="F71" i="3"/>
  <c r="F118" i="3"/>
  <c r="F116" i="3"/>
  <c r="F115" i="3"/>
  <c r="F73" i="3"/>
  <c r="F72" i="3"/>
  <c r="F120" i="3"/>
  <c r="F119" i="3"/>
  <c r="F117" i="3"/>
  <c r="F113" i="3"/>
  <c r="F86" i="1"/>
  <c r="F109" i="1" s="1"/>
  <c r="F98" i="1"/>
  <c r="E92" i="2"/>
  <c r="E88" i="2" l="1"/>
  <c r="E87" i="2"/>
  <c r="E84" i="2"/>
  <c r="E83" i="2"/>
  <c r="E82" i="2"/>
  <c r="E154" i="1" l="1"/>
  <c r="E153" i="1"/>
  <c r="E152" i="1"/>
  <c r="E151" i="1"/>
  <c r="E150" i="1"/>
  <c r="E149" i="1"/>
  <c r="E148" i="1"/>
  <c r="E147" i="1"/>
  <c r="D119" i="1" l="1"/>
  <c r="D138" i="1" s="1"/>
  <c r="D140" i="1" s="1"/>
  <c r="D118" i="1" l="1"/>
  <c r="D117" i="1" s="1"/>
  <c r="C3" i="4"/>
  <c r="D12" i="4"/>
  <c r="D10" i="4"/>
  <c r="D7" i="4"/>
  <c r="D21" i="4" s="1"/>
  <c r="E52" i="3" l="1"/>
  <c r="D161" i="3" l="1"/>
  <c r="E161" i="3"/>
  <c r="D162" i="3"/>
  <c r="E162" i="3"/>
  <c r="D163" i="3"/>
  <c r="E163" i="3"/>
  <c r="D164" i="3"/>
  <c r="E164" i="3"/>
  <c r="D160" i="3"/>
  <c r="D152" i="3"/>
  <c r="D151" i="3" s="1"/>
  <c r="E150" i="3"/>
  <c r="D150" i="3"/>
  <c r="E155" i="3"/>
  <c r="E154" i="3"/>
  <c r="D154" i="3"/>
  <c r="D145" i="3"/>
  <c r="E145" i="3"/>
  <c r="D146" i="3"/>
  <c r="E146" i="3"/>
  <c r="D147" i="3"/>
  <c r="E147" i="3"/>
  <c r="D148" i="3"/>
  <c r="E148" i="3"/>
  <c r="E144" i="3"/>
  <c r="D144" i="3"/>
  <c r="D139" i="3"/>
  <c r="E139" i="3"/>
  <c r="D140" i="3"/>
  <c r="E140" i="3"/>
  <c r="D141" i="3"/>
  <c r="E141" i="3"/>
  <c r="D142" i="3"/>
  <c r="E142" i="3"/>
  <c r="E138" i="3"/>
  <c r="D138" i="3"/>
  <c r="D124" i="3"/>
  <c r="E124" i="3"/>
  <c r="D125" i="3"/>
  <c r="E125" i="3"/>
  <c r="D126" i="3"/>
  <c r="E126" i="3"/>
  <c r="D127" i="3"/>
  <c r="E127" i="3"/>
  <c r="D128" i="3"/>
  <c r="E128" i="3"/>
  <c r="D129" i="3"/>
  <c r="E129" i="3"/>
  <c r="D130" i="3"/>
  <c r="E130" i="3"/>
  <c r="D131" i="3"/>
  <c r="E131" i="3"/>
  <c r="D132" i="3"/>
  <c r="E132" i="3"/>
  <c r="D133" i="3"/>
  <c r="E133" i="3"/>
  <c r="D134" i="3"/>
  <c r="E134" i="3"/>
  <c r="D135" i="3"/>
  <c r="E135" i="3"/>
  <c r="E123" i="3"/>
  <c r="D123" i="3"/>
  <c r="D107" i="3"/>
  <c r="E107" i="3"/>
  <c r="D108" i="3"/>
  <c r="E108" i="3"/>
  <c r="D109" i="3"/>
  <c r="E109" i="3"/>
  <c r="D110" i="3"/>
  <c r="E110" i="3"/>
  <c r="D111" i="3"/>
  <c r="E111" i="3"/>
  <c r="D112" i="3"/>
  <c r="E112" i="3"/>
  <c r="E106" i="3"/>
  <c r="D106" i="3"/>
  <c r="D85" i="3"/>
  <c r="E85" i="3"/>
  <c r="D86" i="3"/>
  <c r="E86" i="3"/>
  <c r="D87" i="3"/>
  <c r="D88" i="3"/>
  <c r="E88" i="3"/>
  <c r="D89" i="3"/>
  <c r="D90" i="3"/>
  <c r="E90" i="3"/>
  <c r="D91" i="3"/>
  <c r="E91" i="3"/>
  <c r="D92" i="3"/>
  <c r="E92" i="3"/>
  <c r="D93" i="3"/>
  <c r="E93" i="3"/>
  <c r="D94" i="3"/>
  <c r="E94" i="3"/>
  <c r="D95" i="3"/>
  <c r="E95" i="3"/>
  <c r="D96" i="3"/>
  <c r="E96" i="3"/>
  <c r="D97" i="3"/>
  <c r="E97" i="3"/>
  <c r="D98" i="3"/>
  <c r="E98" i="3"/>
  <c r="D99" i="3"/>
  <c r="E99" i="3"/>
  <c r="D100" i="3"/>
  <c r="E100" i="3"/>
  <c r="D101" i="3"/>
  <c r="E101" i="3"/>
  <c r="E84" i="3"/>
  <c r="D84" i="3"/>
  <c r="E82" i="3"/>
  <c r="E81" i="3"/>
  <c r="D82" i="3"/>
  <c r="D81" i="3"/>
  <c r="D78" i="3"/>
  <c r="E78" i="3"/>
  <c r="D79" i="3"/>
  <c r="E79" i="3"/>
  <c r="E77" i="3"/>
  <c r="D77" i="3"/>
  <c r="D60" i="3"/>
  <c r="E60" i="3"/>
  <c r="D61" i="3"/>
  <c r="E61" i="3"/>
  <c r="D62" i="3"/>
  <c r="E62" i="3"/>
  <c r="D63" i="3"/>
  <c r="E63" i="3"/>
  <c r="D64" i="3"/>
  <c r="E64" i="3"/>
  <c r="D65" i="3"/>
  <c r="E65" i="3"/>
  <c r="D66" i="3"/>
  <c r="E66" i="3"/>
  <c r="D67" i="3"/>
  <c r="E67" i="3"/>
  <c r="D68" i="3"/>
  <c r="E68" i="3"/>
  <c r="D69" i="3"/>
  <c r="E69" i="3"/>
  <c r="D70" i="3"/>
  <c r="E70" i="3"/>
  <c r="E59" i="3"/>
  <c r="D59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D32" i="3"/>
  <c r="E32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D53" i="3"/>
  <c r="E53" i="3"/>
  <c r="D54" i="3"/>
  <c r="E54" i="3"/>
  <c r="D55" i="3"/>
  <c r="E55" i="3"/>
  <c r="D56" i="3"/>
  <c r="E56" i="3"/>
  <c r="D57" i="3"/>
  <c r="E57" i="3"/>
  <c r="E11" i="3"/>
  <c r="D11" i="3"/>
  <c r="E10" i="1"/>
  <c r="E9" i="1" s="1"/>
  <c r="E9" i="2"/>
  <c r="D28" i="2"/>
  <c r="D75" i="2" s="1"/>
  <c r="E28" i="2"/>
  <c r="E75" i="2" s="1"/>
  <c r="D10" i="1"/>
  <c r="D59" i="1"/>
  <c r="D80" i="1"/>
  <c r="E86" i="1"/>
  <c r="E109" i="1" s="1"/>
  <c r="D86" i="1"/>
  <c r="D109" i="1" s="1"/>
  <c r="F92" i="1"/>
  <c r="E92" i="1"/>
  <c r="D92" i="1"/>
  <c r="D98" i="1"/>
  <c r="D97" i="1" s="1"/>
  <c r="D159" i="3" l="1"/>
  <c r="D158" i="3" s="1"/>
  <c r="E58" i="3"/>
  <c r="E172" i="3" s="1"/>
  <c r="E121" i="3"/>
  <c r="D83" i="3"/>
  <c r="D105" i="3"/>
  <c r="D121" i="3"/>
  <c r="E105" i="3"/>
  <c r="D58" i="3"/>
  <c r="D172" i="3" s="1"/>
  <c r="D27" i="2"/>
  <c r="D107" i="1"/>
  <c r="D79" i="1"/>
  <c r="D58" i="1" s="1"/>
  <c r="F164" i="3"/>
  <c r="F162" i="3"/>
  <c r="D108" i="1"/>
  <c r="E10" i="3"/>
  <c r="F163" i="3"/>
  <c r="F161" i="3"/>
  <c r="F150" i="3"/>
  <c r="D10" i="3"/>
  <c r="E74" i="2"/>
  <c r="D149" i="3"/>
  <c r="F141" i="3"/>
  <c r="F139" i="3"/>
  <c r="F148" i="3"/>
  <c r="F147" i="3"/>
  <c r="F146" i="3"/>
  <c r="F145" i="3"/>
  <c r="F142" i="3"/>
  <c r="F140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E80" i="3"/>
  <c r="E173" i="3" s="1"/>
  <c r="F78" i="3"/>
  <c r="F101" i="3"/>
  <c r="F100" i="3"/>
  <c r="F99" i="3"/>
  <c r="F98" i="3"/>
  <c r="F97" i="3"/>
  <c r="F96" i="3"/>
  <c r="F95" i="3"/>
  <c r="F94" i="3"/>
  <c r="F93" i="3"/>
  <c r="F92" i="3"/>
  <c r="F91" i="3"/>
  <c r="F90" i="3"/>
  <c r="F88" i="3"/>
  <c r="F86" i="3"/>
  <c r="F85" i="3"/>
  <c r="F84" i="3"/>
  <c r="D80" i="3"/>
  <c r="D173" i="3" s="1"/>
  <c r="F79" i="3"/>
  <c r="F53" i="3"/>
  <c r="F52" i="3"/>
  <c r="F51" i="3"/>
  <c r="F50" i="3"/>
  <c r="F70" i="3"/>
  <c r="F69" i="3"/>
  <c r="F68" i="3"/>
  <c r="F67" i="3"/>
  <c r="F66" i="3"/>
  <c r="F65" i="3"/>
  <c r="F64" i="3"/>
  <c r="F63" i="3"/>
  <c r="F62" i="3"/>
  <c r="F61" i="3"/>
  <c r="F60" i="3"/>
  <c r="F28" i="2"/>
  <c r="F75" i="2" s="1"/>
  <c r="D74" i="2"/>
  <c r="D169" i="3" l="1"/>
  <c r="D111" i="1"/>
  <c r="D174" i="3"/>
  <c r="D104" i="3"/>
  <c r="D9" i="2"/>
  <c r="E137" i="3"/>
  <c r="D143" i="3"/>
  <c r="D171" i="3" s="1"/>
  <c r="E76" i="3"/>
  <c r="D137" i="3"/>
  <c r="F123" i="3"/>
  <c r="F121" i="3" s="1"/>
  <c r="E168" i="3" l="1"/>
  <c r="D136" i="3"/>
  <c r="E153" i="3"/>
  <c r="D153" i="3"/>
  <c r="E143" i="3"/>
  <c r="F144" i="3"/>
  <c r="E136" i="3" l="1"/>
  <c r="E171" i="3"/>
  <c r="F143" i="3"/>
  <c r="F171" i="3" s="1"/>
  <c r="E104" i="3"/>
  <c r="D76" i="3"/>
  <c r="F57" i="3"/>
  <c r="F55" i="3"/>
  <c r="F111" i="3"/>
  <c r="F110" i="3"/>
  <c r="F109" i="3"/>
  <c r="F107" i="3"/>
  <c r="F82" i="3"/>
  <c r="F81" i="3"/>
  <c r="F112" i="3"/>
  <c r="F108" i="3"/>
  <c r="F155" i="3"/>
  <c r="F77" i="3"/>
  <c r="F76" i="3" s="1"/>
  <c r="F56" i="3"/>
  <c r="F54" i="3"/>
  <c r="F154" i="3"/>
  <c r="F138" i="3"/>
  <c r="F137" i="3" s="1"/>
  <c r="F153" i="3" l="1"/>
  <c r="D75" i="3"/>
  <c r="D168" i="3"/>
  <c r="D175" i="3" s="1"/>
  <c r="F136" i="3"/>
  <c r="F80" i="3"/>
  <c r="F173" i="3" s="1"/>
  <c r="D155" i="3" l="1"/>
  <c r="D74" i="3" s="1"/>
  <c r="F70" i="2"/>
  <c r="F69" i="2" s="1"/>
  <c r="E69" i="2"/>
  <c r="D69" i="2"/>
  <c r="E59" i="1"/>
  <c r="C8" i="3"/>
  <c r="C3" i="3"/>
  <c r="D9" i="3" l="1"/>
  <c r="D8" i="3" s="1"/>
  <c r="H8" i="3" l="1"/>
  <c r="D176" i="3"/>
  <c r="E9" i="3"/>
  <c r="F106" i="3"/>
  <c r="F59" i="3"/>
  <c r="F58" i="3" s="1"/>
  <c r="F172" i="3" s="1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D9" i="1"/>
  <c r="D8" i="1" s="1"/>
  <c r="F105" i="3" l="1"/>
  <c r="F9" i="2"/>
  <c r="F10" i="3"/>
  <c r="F10" i="1"/>
  <c r="F9" i="1" s="1"/>
  <c r="F104" i="3" l="1"/>
  <c r="F168" i="3"/>
  <c r="F79" i="1"/>
  <c r="F58" i="1" s="1"/>
  <c r="E80" i="1"/>
  <c r="F9" i="3"/>
  <c r="F74" i="2"/>
  <c r="F107" i="1"/>
  <c r="D112" i="1"/>
  <c r="E79" i="1" l="1"/>
  <c r="E58" i="1" s="1"/>
  <c r="E107" i="1"/>
  <c r="D67" i="2"/>
  <c r="D26" i="2" l="1"/>
  <c r="D8" i="2" s="1"/>
  <c r="D76" i="2"/>
  <c r="D77" i="2" s="1"/>
  <c r="D78" i="2" s="1"/>
  <c r="F119" i="1"/>
  <c r="E119" i="1"/>
  <c r="E87" i="3"/>
  <c r="E27" i="2"/>
  <c r="E89" i="3"/>
  <c r="F89" i="3" s="1"/>
  <c r="F118" i="1" l="1"/>
  <c r="F117" i="1" s="1"/>
  <c r="F138" i="1"/>
  <c r="F140" i="1" s="1"/>
  <c r="E118" i="1"/>
  <c r="E117" i="1" s="1"/>
  <c r="E138" i="1"/>
  <c r="E140" i="1" s="1"/>
  <c r="F87" i="3"/>
  <c r="F83" i="3" s="1"/>
  <c r="F75" i="3" s="1"/>
  <c r="E83" i="3"/>
  <c r="F27" i="2"/>
  <c r="E75" i="3"/>
  <c r="E67" i="2"/>
  <c r="E26" i="2" s="1"/>
  <c r="E8" i="2" s="1"/>
  <c r="F68" i="2"/>
  <c r="F67" i="2" s="1"/>
  <c r="E152" i="3"/>
  <c r="F152" i="3" s="1"/>
  <c r="F151" i="3" s="1"/>
  <c r="F149" i="3" l="1"/>
  <c r="F174" i="3"/>
  <c r="F74" i="3"/>
  <c r="E151" i="3"/>
  <c r="F26" i="2"/>
  <c r="F8" i="2" s="1"/>
  <c r="F76" i="2"/>
  <c r="F77" i="2" s="1"/>
  <c r="F78" i="2" s="1"/>
  <c r="E76" i="2"/>
  <c r="E77" i="2" s="1"/>
  <c r="E78" i="2" s="1"/>
  <c r="E160" i="3"/>
  <c r="E159" i="3" s="1"/>
  <c r="E108" i="1"/>
  <c r="E111" i="1" s="1"/>
  <c r="E158" i="3" l="1"/>
  <c r="E169" i="3"/>
  <c r="E149" i="3"/>
  <c r="E74" i="3" s="1"/>
  <c r="E8" i="3" s="1"/>
  <c r="E174" i="3"/>
  <c r="E97" i="1"/>
  <c r="E8" i="1" s="1"/>
  <c r="E112" i="1" s="1"/>
  <c r="F97" i="1"/>
  <c r="F8" i="1" s="1"/>
  <c r="F108" i="1"/>
  <c r="F111" i="1" s="1"/>
  <c r="F160" i="3"/>
  <c r="F159" i="3" s="1"/>
  <c r="E175" i="3" l="1"/>
  <c r="F158" i="3"/>
  <c r="F8" i="3" s="1"/>
  <c r="F169" i="3"/>
  <c r="F175" i="3" s="1"/>
  <c r="F112" i="1"/>
</calcChain>
</file>

<file path=xl/sharedStrings.xml><?xml version="1.0" encoding="utf-8"?>
<sst xmlns="http://schemas.openxmlformats.org/spreadsheetml/2006/main" count="1050" uniqueCount="248">
  <si>
    <t>Izvor fin.</t>
  </si>
  <si>
    <t>Konto</t>
  </si>
  <si>
    <t>Naziv</t>
  </si>
  <si>
    <t>Godišnji plan</t>
  </si>
  <si>
    <t>31</t>
  </si>
  <si>
    <t>18054</t>
  </si>
  <si>
    <t>DECENTRALIZIRANE FUNKCIJE- MINIMALNI FINANCIJSKI STANDARD</t>
  </si>
  <si>
    <t>18054001</t>
  </si>
  <si>
    <t>MATERIJALNI I FINANCIJSKI RASHODI</t>
  </si>
  <si>
    <t>32111</t>
  </si>
  <si>
    <t>Dnevnice za službeni put u zemlji</t>
  </si>
  <si>
    <t>32113</t>
  </si>
  <si>
    <t>Naknade za smještaj na službenom putu u zemlji</t>
  </si>
  <si>
    <t>32115</t>
  </si>
  <si>
    <t>Naknade za prijevoz na službenom putu u zemlji</t>
  </si>
  <si>
    <t>32131</t>
  </si>
  <si>
    <t>Seminari, savjetovanja i simpoziji</t>
  </si>
  <si>
    <t>32211</t>
  </si>
  <si>
    <t>Uredski materijal</t>
  </si>
  <si>
    <t>32212</t>
  </si>
  <si>
    <t>Literatura (publikacije, časopisi, glasila, knjige i ostalo)</t>
  </si>
  <si>
    <t>32214</t>
  </si>
  <si>
    <t>Materijal i sredstva za čišćenje i održavanje</t>
  </si>
  <si>
    <t>32216</t>
  </si>
  <si>
    <t>Materijal za higijenske potrebe i njegu</t>
  </si>
  <si>
    <t>32219</t>
  </si>
  <si>
    <t>Ostali materijal za potrebe redovnog poslovanja</t>
  </si>
  <si>
    <t>32231</t>
  </si>
  <si>
    <t>Električna energija</t>
  </si>
  <si>
    <t>32241</t>
  </si>
  <si>
    <t>Materijal i dijelovi za tekuće i inveticijsko održavanje građevinskih objekata</t>
  </si>
  <si>
    <t>32242</t>
  </si>
  <si>
    <t>Materijal i dijelovi za tekuće i investicijsko održavanje postrojenja i opreme</t>
  </si>
  <si>
    <t>32251</t>
  </si>
  <si>
    <t>Sitni inventar</t>
  </si>
  <si>
    <t>32271</t>
  </si>
  <si>
    <t>Službena, radna i zaštitna odjeća i obuća</t>
  </si>
  <si>
    <t>32311</t>
  </si>
  <si>
    <t>Usluge telefona, telefaksa</t>
  </si>
  <si>
    <t>32313</t>
  </si>
  <si>
    <t>Poštarina (pisma, tiskanice i sl.)</t>
  </si>
  <si>
    <t>32319</t>
  </si>
  <si>
    <t>Ostale usluge za komunikaciju i prijevoz</t>
  </si>
  <si>
    <t>32321</t>
  </si>
  <si>
    <t>Usluge tekućeg i investicijskog održavanja građevinskih objekata</t>
  </si>
  <si>
    <t>32322</t>
  </si>
  <si>
    <t>Usluge tekućeg i investicijskog održavanja postrojenja i opreme</t>
  </si>
  <si>
    <t>32341</t>
  </si>
  <si>
    <t>Opskrba vodom</t>
  </si>
  <si>
    <t>32342</t>
  </si>
  <si>
    <t>Iznošenje i odvoz smeća</t>
  </si>
  <si>
    <t>32349</t>
  </si>
  <si>
    <t>Ostale komunalne usluge</t>
  </si>
  <si>
    <t>32379</t>
  </si>
  <si>
    <t>Ostale intelektualne usluge</t>
  </si>
  <si>
    <t>32381</t>
  </si>
  <si>
    <t>Usluge ažuriranja računalnih baza</t>
  </si>
  <si>
    <t>32389</t>
  </si>
  <si>
    <t>Ostale računalne usluge</t>
  </si>
  <si>
    <t>32396</t>
  </si>
  <si>
    <t>Usluge čuvanja imovine i obveza</t>
  </si>
  <si>
    <t>32399</t>
  </si>
  <si>
    <t>Ostale nespomenute usluge</t>
  </si>
  <si>
    <t>32922</t>
  </si>
  <si>
    <t>Premije osiguranja ostale imovine</t>
  </si>
  <si>
    <t>32931</t>
  </si>
  <si>
    <t>Reprezentacija</t>
  </si>
  <si>
    <t>32941</t>
  </si>
  <si>
    <t>Tuzemne članarine</t>
  </si>
  <si>
    <t>32959</t>
  </si>
  <si>
    <t>Ostale pristojbe i naknade</t>
  </si>
  <si>
    <t>32999</t>
  </si>
  <si>
    <t>Ostali nespomenuti rashodi poslovanja</t>
  </si>
  <si>
    <t>34312</t>
  </si>
  <si>
    <t>Usluge platnog prometa</t>
  </si>
  <si>
    <t>18055</t>
  </si>
  <si>
    <t>DECENTRALIZIRANE FUNKCIJE - IZNAD MINIMALNOG FINANCIJSKOG STANDARDA</t>
  </si>
  <si>
    <t>18055002</t>
  </si>
  <si>
    <t>OSTALI PROJEKTI U OSNOVNOM ŠKOLSTVU</t>
  </si>
  <si>
    <t>11</t>
  </si>
  <si>
    <t>Opći prihodi i primici</t>
  </si>
  <si>
    <t>37219</t>
  </si>
  <si>
    <t>Ostale naknade iz proračuna u novcu</t>
  </si>
  <si>
    <t>18055006</t>
  </si>
  <si>
    <t>PRODUŽENI BORAVAK</t>
  </si>
  <si>
    <t>31111</t>
  </si>
  <si>
    <t>Plaće za zaposlene</t>
  </si>
  <si>
    <t>31212</t>
  </si>
  <si>
    <t>Nagrade</t>
  </si>
  <si>
    <t>31215</t>
  </si>
  <si>
    <t>Naknade za bolest, invalidnost i smrtni slučaj</t>
  </si>
  <si>
    <t>31216</t>
  </si>
  <si>
    <t>Regres za godišnji odmor</t>
  </si>
  <si>
    <t>31219</t>
  </si>
  <si>
    <t>Ostali nenavedeni rashodi za zaposlene</t>
  </si>
  <si>
    <t>31321</t>
  </si>
  <si>
    <t>Doprinosi za obvezno zdravstveno osiguranje</t>
  </si>
  <si>
    <t>32121</t>
  </si>
  <si>
    <t>Naknade za prijevoz na posao i s posla</t>
  </si>
  <si>
    <t>18055036</t>
  </si>
  <si>
    <t>ASISTENT U NASTAVI</t>
  </si>
  <si>
    <t>44</t>
  </si>
  <si>
    <t>EU fondovi-pomoći</t>
  </si>
  <si>
    <t>18055040</t>
  </si>
  <si>
    <t>SHEMA ŠKOLSKOG VOĆA</t>
  </si>
  <si>
    <t>32224</t>
  </si>
  <si>
    <t>Namirnice</t>
  </si>
  <si>
    <t>ŠKOLSKA OPREMA</t>
  </si>
  <si>
    <t>42211</t>
  </si>
  <si>
    <t>Računala i računalna oprema</t>
  </si>
  <si>
    <t>42411</t>
  </si>
  <si>
    <t>Knjige u knjižnici</t>
  </si>
  <si>
    <t>18054004</t>
  </si>
  <si>
    <t>REDOVNA DJELATNOST OSNOVNOG OBRAZOVANJA</t>
  </si>
  <si>
    <t>49</t>
  </si>
  <si>
    <t>32955</t>
  </si>
  <si>
    <t>Novčana naknada poslodavca zbog nezapošljavanja osoba s invaliditetom</t>
  </si>
  <si>
    <t>55</t>
  </si>
  <si>
    <t>32329</t>
  </si>
  <si>
    <t>Ostale usluge tekućeg i investicijskog održavanja</t>
  </si>
  <si>
    <t>32363</t>
  </si>
  <si>
    <t>Laboratorijske usluge</t>
  </si>
  <si>
    <t>32372</t>
  </si>
  <si>
    <t>Ugovori o djelu</t>
  </si>
  <si>
    <t>18055039</t>
  </si>
  <si>
    <t>NABAVA ŠKOLSKIH UDŽBENIKA</t>
  </si>
  <si>
    <t>Rebalans +/-</t>
  </si>
  <si>
    <t>Novi plan</t>
  </si>
  <si>
    <t>IZVOR 11</t>
  </si>
  <si>
    <t>IZVOR 31</t>
  </si>
  <si>
    <t>IZVOR 44</t>
  </si>
  <si>
    <t>IZVOR 49</t>
  </si>
  <si>
    <t>IZVOR 25</t>
  </si>
  <si>
    <t>IZVOR 55</t>
  </si>
  <si>
    <t>32233</t>
  </si>
  <si>
    <t>Plin</t>
  </si>
  <si>
    <t>32234</t>
  </si>
  <si>
    <t>Motorni benzin i dizel gorivo</t>
  </si>
  <si>
    <t>32239</t>
  </si>
  <si>
    <t>Ostali materijali za proizvodnju energije (ugljen, drva, teško ulje)</t>
  </si>
  <si>
    <t>32244</t>
  </si>
  <si>
    <t>Ostali materijal i dijelovi za tekuće i investicijsko održavanje</t>
  </si>
  <si>
    <t>32339</t>
  </si>
  <si>
    <t>Ostale usluge promidžbe i informiranja</t>
  </si>
  <si>
    <t>32344</t>
  </si>
  <si>
    <t>Dimnjačarske i ekološke usluge</t>
  </si>
  <si>
    <t>32373</t>
  </si>
  <si>
    <t>Usluge odvjetnika i pravnog savjetovanja</t>
  </si>
  <si>
    <t>32391</t>
  </si>
  <si>
    <t>Grafičke i tiskarske usluge, usluge kopiranja i uvezivanja i slično</t>
  </si>
  <si>
    <t>32361</t>
  </si>
  <si>
    <t>Obvezni i preventivni zdravstveni pregledi zaposlenika</t>
  </si>
  <si>
    <t>Donacije i ostali namjenski prihodi proračunskih korisnika</t>
  </si>
  <si>
    <t>Vlastiti prihodi proračunskih korisnika</t>
  </si>
  <si>
    <t>opći prihodi i primici</t>
  </si>
  <si>
    <t>42273</t>
  </si>
  <si>
    <t>Oprema</t>
  </si>
  <si>
    <t>OSNOVNA ŠKOLA M. DRŽIĆ</t>
  </si>
  <si>
    <t>32393</t>
  </si>
  <si>
    <t>Uređenje prostora</t>
  </si>
  <si>
    <t>32394</t>
  </si>
  <si>
    <t>Usluge pri registraciji prijevoznih sredstava</t>
  </si>
  <si>
    <t>32921</t>
  </si>
  <si>
    <t>Premije osiguranja prijevoznih sredstava</t>
  </si>
  <si>
    <t>32952</t>
  </si>
  <si>
    <t>Sudske pristojbe</t>
  </si>
  <si>
    <t>32953</t>
  </si>
  <si>
    <t>Javnobilježničke pristojbe</t>
  </si>
  <si>
    <t>31213</t>
  </si>
  <si>
    <t>Darovi</t>
  </si>
  <si>
    <t>SUFINANCIRANJE  ŠKOLSKOG ŠPORTA</t>
  </si>
  <si>
    <t>18056</t>
  </si>
  <si>
    <t>KAPITALNO ULAGANJE U ŠKOLSTVO - MINIMALNI FINANCIJSKI STANDARD</t>
  </si>
  <si>
    <t>18056002</t>
  </si>
  <si>
    <t>42212</t>
  </si>
  <si>
    <t>Uredski namještaj</t>
  </si>
  <si>
    <t>42219</t>
  </si>
  <si>
    <t>Ostala uredska oprema</t>
  </si>
  <si>
    <t>42231</t>
  </si>
  <si>
    <t>Oprema za grijanje, ventilaciju i hlađenje</t>
  </si>
  <si>
    <t>31131</t>
  </si>
  <si>
    <t>Plaće za prekovremeni rad</t>
  </si>
  <si>
    <t>31141</t>
  </si>
  <si>
    <t>Plaće za posebne uvjete rada</t>
  </si>
  <si>
    <t>31214</t>
  </si>
  <si>
    <t>Otpremnine</t>
  </si>
  <si>
    <t>32243</t>
  </si>
  <si>
    <t>Materijal i dijelovi za tekuće i investicijsko održavanje transportnih sredstava</t>
  </si>
  <si>
    <t>32252</t>
  </si>
  <si>
    <t>Auto gume</t>
  </si>
  <si>
    <t>32323</t>
  </si>
  <si>
    <t>Usluge tekućeg i investicijskog održavanja prijevoznih sredstava</t>
  </si>
  <si>
    <t>32412</t>
  </si>
  <si>
    <t>Naknade ostalih  troškova</t>
  </si>
  <si>
    <t>37224</t>
  </si>
  <si>
    <t>Prehrana</t>
  </si>
  <si>
    <t>Naziv Konto</t>
  </si>
  <si>
    <t>25</t>
  </si>
  <si>
    <t>64132</t>
  </si>
  <si>
    <t>Kamate na depozite po viđenju</t>
  </si>
  <si>
    <t>66151</t>
  </si>
  <si>
    <t>Prihodi od pruženih usluga</t>
  </si>
  <si>
    <t>Pomoći iz državnog proračuna za plaće te ostale rashode za zaposlene</t>
  </si>
  <si>
    <t>63612</t>
  </si>
  <si>
    <t>Tekuće pomoći proračunskim korisnicima iz proračuna koji im nije nadležan</t>
  </si>
  <si>
    <t>63613</t>
  </si>
  <si>
    <t>Tekuće pomoći proračunskim korisnicima iz proračuna JLP(R)S koji im nije nadležan</t>
  </si>
  <si>
    <t>63622</t>
  </si>
  <si>
    <t>Kapitalne pomoći iz državnog proračuna proračunskim korisnicima proračuna JLP(R)S</t>
  </si>
  <si>
    <t>65264</t>
  </si>
  <si>
    <t>Sufinanciranje cijene usluge, participacije i slično</t>
  </si>
  <si>
    <t>66311</t>
  </si>
  <si>
    <t>Tekuće donacije od fizičkih osoba</t>
  </si>
  <si>
    <t>72119</t>
  </si>
  <si>
    <t>Ostali stambeni objekti</t>
  </si>
  <si>
    <t xml:space="preserve">UKUPNO VAPROR. PRIHODI: </t>
  </si>
  <si>
    <t>UPRAVNI ODJEL ZA OBRAZOVANJE, ŠPORT, SOCIJALNU SKRB I CIVILNO DRUŠTVO</t>
  </si>
  <si>
    <t>PREDŠKOLSKI ODGOJ</t>
  </si>
  <si>
    <t>18053</t>
  </si>
  <si>
    <t>PREDŠKOLSKI ODGOJ I OBRAZOVANJE</t>
  </si>
  <si>
    <t>18053007</t>
  </si>
  <si>
    <t>DNEVNI BORAVAK ŠKOLE S POSEBNIM POTREBAMA</t>
  </si>
  <si>
    <t>42</t>
  </si>
  <si>
    <t>Namjenske tekuće pomoći</t>
  </si>
  <si>
    <t>42221</t>
  </si>
  <si>
    <t>Radio i TV prijemnici</t>
  </si>
  <si>
    <t>42261</t>
  </si>
  <si>
    <t>Sportska oprema</t>
  </si>
  <si>
    <t>licence</t>
  </si>
  <si>
    <t>materijal i sredstva za čišćenje i održavanje</t>
  </si>
  <si>
    <t>ostali nenavedeni rashodi za zaposlene</t>
  </si>
  <si>
    <t>plaće po sudskim presudama</t>
  </si>
  <si>
    <t>dopr. za obv.osiguranje u slučaju nezaposlenosti</t>
  </si>
  <si>
    <t>doprinos za ozljedu na radu</t>
  </si>
  <si>
    <t>troškovi sudskih postupaka</t>
  </si>
  <si>
    <t>zatezne kamate na doprinose</t>
  </si>
  <si>
    <t>zatezne kamate iz poslovnih odnosa</t>
  </si>
  <si>
    <t>ostale zatezne kamate</t>
  </si>
  <si>
    <t>rebalans plana 2021.</t>
  </si>
  <si>
    <t>donacije i ostali namjenski prihodi</t>
  </si>
  <si>
    <t>prihodi s naslova osiguranja, refundacije štete i totalne štete</t>
  </si>
  <si>
    <t>tekuće donacije od neprofitnih organizacija</t>
  </si>
  <si>
    <t>DECENTRALIZIRANE FUNKCIJE - OSTALI PROJEKTI U OSNOVNOM ŠKOLSTVU</t>
  </si>
  <si>
    <t>usluge pri registraciji prijevoznih sredstava</t>
  </si>
  <si>
    <t>premije osiguranja prijevoznih dredstava</t>
  </si>
  <si>
    <t>plaće za zaposlene</t>
  </si>
  <si>
    <t>IZVOR 42</t>
  </si>
  <si>
    <t>izvor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</si>
</sst>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#####"/>
  </numFmts>
  <fonts count="7" x14ac:knownFonts="1">
    <font>
      <sz val="11"/>
      <color indexed="8"/>
      <name val="Calibri"/>
      <family val="2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" fontId="0" fillId="0" borderId="0" xfId="0" applyNumberFormat="1"/>
    <xf numFmtId="4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4" fontId="2" fillId="0" borderId="0" xfId="0" applyNumberFormat="1" applyFont="1"/>
    <xf numFmtId="4" fontId="1" fillId="2" borderId="2" xfId="0" applyNumberFormat="1" applyFont="1" applyFill="1" applyBorder="1"/>
    <xf numFmtId="4" fontId="4" fillId="0" borderId="0" xfId="0" applyNumberFormat="1" applyFont="1"/>
    <xf numFmtId="4" fontId="0" fillId="0" borderId="0" xfId="0" applyNumberFormat="1" applyFill="1"/>
    <xf numFmtId="4" fontId="0" fillId="0" borderId="0" xfId="0" applyNumberFormat="1" applyFill="1" applyAlignment="1">
      <alignment horizontal="right"/>
    </xf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right"/>
    </xf>
    <xf numFmtId="4" fontId="2" fillId="3" borderId="0" xfId="0" applyNumberFormat="1" applyFont="1" applyFill="1"/>
    <xf numFmtId="4" fontId="2" fillId="3" borderId="0" xfId="0" applyNumberFormat="1" applyFont="1" applyFill="1" applyAlignment="1">
      <alignment horizontal="right"/>
    </xf>
    <xf numFmtId="4" fontId="0" fillId="0" borderId="0" xfId="0" applyNumberFormat="1" applyAlignment="1">
      <alignment horizontal="center"/>
    </xf>
    <xf numFmtId="4" fontId="0" fillId="0" borderId="0" xfId="0" applyNumberFormat="1" applyFill="1" applyAlignment="1">
      <alignment horizontal="center"/>
    </xf>
    <xf numFmtId="4" fontId="2" fillId="3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0" xfId="0" applyNumberFormat="1" applyFont="1" applyFill="1" applyAlignment="1">
      <alignment horizontal="right"/>
    </xf>
    <xf numFmtId="0" fontId="0" fillId="0" borderId="0" xfId="0" applyFill="1"/>
    <xf numFmtId="164" fontId="0" fillId="0" borderId="0" xfId="0" applyNumberFormat="1" applyFill="1" applyAlignment="1">
      <alignment horizontal="right"/>
    </xf>
    <xf numFmtId="0" fontId="2" fillId="0" borderId="0" xfId="0" applyFont="1" applyFill="1"/>
    <xf numFmtId="164" fontId="2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" fontId="2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5" fillId="0" borderId="0" xfId="0" applyFont="1" applyFill="1"/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0" fillId="3" borderId="0" xfId="0" applyFill="1"/>
    <xf numFmtId="164" fontId="0" fillId="3" borderId="0" xfId="0" applyNumberFormat="1" applyFill="1" applyAlignment="1">
      <alignment horizontal="right"/>
    </xf>
    <xf numFmtId="4" fontId="0" fillId="3" borderId="0" xfId="0" applyNumberFormat="1" applyFill="1"/>
    <xf numFmtId="1" fontId="0" fillId="0" borderId="0" xfId="0" applyNumberFormat="1" applyAlignment="1">
      <alignment horizontal="left"/>
    </xf>
    <xf numFmtId="4" fontId="6" fillId="0" borderId="0" xfId="0" applyNumberFormat="1" applyFont="1"/>
    <xf numFmtId="4" fontId="0" fillId="0" borderId="0" xfId="0" applyNumberFormat="1" applyAlignment="1">
      <alignment horizontal="left"/>
    </xf>
    <xf numFmtId="1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/>
    <xf numFmtId="1" fontId="2" fillId="0" borderId="0" xfId="0" applyNumberFormat="1" applyFont="1" applyAlignment="1">
      <alignment horizontal="left"/>
    </xf>
    <xf numFmtId="1" fontId="0" fillId="4" borderId="0" xfId="0" applyNumberFormat="1" applyFill="1" applyAlignment="1">
      <alignment horizontal="left"/>
    </xf>
    <xf numFmtId="3" fontId="0" fillId="0" borderId="0" xfId="0" applyNumberFormat="1" applyFill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156"/>
  <sheetViews>
    <sheetView workbookViewId="0">
      <pane ySplit="7" topLeftCell="A83" activePane="bottomLeft" state="frozen"/>
      <selection pane="bottomLeft" activeCell="E62" sqref="E62"/>
    </sheetView>
  </sheetViews>
  <sheetFormatPr defaultColWidth="9.109375" defaultRowHeight="14.4" x14ac:dyDescent="0.3"/>
  <cols>
    <col min="1" max="1" width="9" style="14" bestFit="1" customWidth="1" collapsed="1"/>
    <col min="2" max="2" width="10" style="1" customWidth="1" collapsed="1"/>
    <col min="3" max="3" width="73" style="1" bestFit="1" customWidth="1" collapsed="1"/>
    <col min="4" max="4" width="12.6640625" style="1" bestFit="1" customWidth="1" collapsed="1"/>
    <col min="5" max="5" width="15.109375" style="1" bestFit="1" customWidth="1" collapsed="1"/>
    <col min="6" max="6" width="15.109375" style="1" customWidth="1" collapsed="1"/>
    <col min="7" max="16384" width="9.109375" style="1"/>
  </cols>
  <sheetData>
    <row r="3" spans="1:6" ht="15.6" x14ac:dyDescent="0.3">
      <c r="C3" s="7" t="s">
        <v>157</v>
      </c>
    </row>
    <row r="7" spans="1:6" x14ac:dyDescent="0.3">
      <c r="A7" s="2" t="s">
        <v>0</v>
      </c>
      <c r="B7" s="2" t="s">
        <v>1</v>
      </c>
      <c r="C7" s="2" t="s">
        <v>2</v>
      </c>
      <c r="D7" s="2" t="s">
        <v>3</v>
      </c>
      <c r="E7" s="3" t="s">
        <v>126</v>
      </c>
      <c r="F7" s="3" t="s">
        <v>127</v>
      </c>
    </row>
    <row r="8" spans="1:6" x14ac:dyDescent="0.3">
      <c r="A8" s="15"/>
      <c r="B8" s="8"/>
      <c r="C8" s="8" t="s">
        <v>157</v>
      </c>
      <c r="D8" s="9">
        <f>D9+D58+D97</f>
        <v>2300500</v>
      </c>
      <c r="E8" s="9">
        <f>E9+E58+E97</f>
        <v>-65900</v>
      </c>
      <c r="F8" s="9">
        <f>F9+F58+F97</f>
        <v>2234600</v>
      </c>
    </row>
    <row r="9" spans="1:6" s="5" customFormat="1" x14ac:dyDescent="0.3">
      <c r="A9" s="16"/>
      <c r="B9" s="12" t="s">
        <v>5</v>
      </c>
      <c r="C9" s="12" t="s">
        <v>6</v>
      </c>
      <c r="D9" s="13">
        <f>D10</f>
        <v>857000</v>
      </c>
      <c r="E9" s="13">
        <f t="shared" ref="E9:F9" si="0">E10</f>
        <v>0</v>
      </c>
      <c r="F9" s="13">
        <f t="shared" si="0"/>
        <v>857000</v>
      </c>
    </row>
    <row r="10" spans="1:6" s="5" customFormat="1" x14ac:dyDescent="0.3">
      <c r="A10" s="16"/>
      <c r="B10" s="12" t="s">
        <v>7</v>
      </c>
      <c r="C10" s="12" t="s">
        <v>8</v>
      </c>
      <c r="D10" s="13">
        <f>SUM(D11:D57)</f>
        <v>857000</v>
      </c>
      <c r="E10" s="13">
        <f t="shared" ref="E10:F10" si="1">SUM(E11:E57)</f>
        <v>0</v>
      </c>
      <c r="F10" s="13">
        <f t="shared" si="1"/>
        <v>857000</v>
      </c>
    </row>
    <row r="11" spans="1:6" x14ac:dyDescent="0.3">
      <c r="A11" s="15" t="s">
        <v>4</v>
      </c>
      <c r="B11" s="21" t="s">
        <v>9</v>
      </c>
      <c r="C11" s="21" t="s">
        <v>10</v>
      </c>
      <c r="D11" s="22">
        <v>15000</v>
      </c>
      <c r="E11" s="9">
        <v>-12000</v>
      </c>
      <c r="F11" s="9">
        <f>D11+E11</f>
        <v>3000</v>
      </c>
    </row>
    <row r="12" spans="1:6" x14ac:dyDescent="0.3">
      <c r="A12" s="15" t="s">
        <v>4</v>
      </c>
      <c r="B12" s="21" t="s">
        <v>11</v>
      </c>
      <c r="C12" s="21" t="s">
        <v>12</v>
      </c>
      <c r="D12" s="22">
        <v>5000</v>
      </c>
      <c r="E12" s="9">
        <v>0</v>
      </c>
      <c r="F12" s="9">
        <f t="shared" ref="F12:F57" si="2">D12+E12</f>
        <v>5000</v>
      </c>
    </row>
    <row r="13" spans="1:6" x14ac:dyDescent="0.3">
      <c r="A13" s="15" t="s">
        <v>4</v>
      </c>
      <c r="B13" s="21" t="s">
        <v>13</v>
      </c>
      <c r="C13" s="21" t="s">
        <v>14</v>
      </c>
      <c r="D13" s="22">
        <v>15000</v>
      </c>
      <c r="E13" s="9">
        <v>-9000</v>
      </c>
      <c r="F13" s="9">
        <f t="shared" si="2"/>
        <v>6000</v>
      </c>
    </row>
    <row r="14" spans="1:6" x14ac:dyDescent="0.3">
      <c r="A14" s="15" t="s">
        <v>4</v>
      </c>
      <c r="B14" s="21" t="s">
        <v>15</v>
      </c>
      <c r="C14" s="21" t="s">
        <v>16</v>
      </c>
      <c r="D14" s="22">
        <v>0</v>
      </c>
      <c r="E14" s="9">
        <v>3000</v>
      </c>
      <c r="F14" s="9">
        <f t="shared" si="2"/>
        <v>3000</v>
      </c>
    </row>
    <row r="15" spans="1:6" x14ac:dyDescent="0.3">
      <c r="A15" s="15" t="s">
        <v>4</v>
      </c>
      <c r="B15" s="21" t="s">
        <v>17</v>
      </c>
      <c r="C15" s="21" t="s">
        <v>18</v>
      </c>
      <c r="D15" s="22">
        <v>20000</v>
      </c>
      <c r="E15" s="9"/>
      <c r="F15" s="9">
        <f t="shared" si="2"/>
        <v>20000</v>
      </c>
    </row>
    <row r="16" spans="1:6" x14ac:dyDescent="0.3">
      <c r="A16" s="15" t="s">
        <v>4</v>
      </c>
      <c r="B16" s="21" t="s">
        <v>19</v>
      </c>
      <c r="C16" s="21" t="s">
        <v>20</v>
      </c>
      <c r="D16" s="22">
        <v>15000</v>
      </c>
      <c r="E16" s="9"/>
      <c r="F16" s="9">
        <f t="shared" si="2"/>
        <v>15000</v>
      </c>
    </row>
    <row r="17" spans="1:6" x14ac:dyDescent="0.3">
      <c r="A17" s="15" t="s">
        <v>4</v>
      </c>
      <c r="B17" s="21" t="s">
        <v>21</v>
      </c>
      <c r="C17" s="21" t="s">
        <v>22</v>
      </c>
      <c r="D17" s="22">
        <v>30000</v>
      </c>
      <c r="E17" s="9"/>
      <c r="F17" s="9">
        <f t="shared" si="2"/>
        <v>30000</v>
      </c>
    </row>
    <row r="18" spans="1:6" x14ac:dyDescent="0.3">
      <c r="A18" s="15" t="s">
        <v>4</v>
      </c>
      <c r="B18" s="21" t="s">
        <v>23</v>
      </c>
      <c r="C18" s="21" t="s">
        <v>24</v>
      </c>
      <c r="D18" s="22">
        <v>40000</v>
      </c>
      <c r="E18" s="9"/>
      <c r="F18" s="9">
        <f t="shared" si="2"/>
        <v>40000</v>
      </c>
    </row>
    <row r="19" spans="1:6" x14ac:dyDescent="0.3">
      <c r="A19" s="15" t="s">
        <v>4</v>
      </c>
      <c r="B19" s="21" t="s">
        <v>25</v>
      </c>
      <c r="C19" s="21" t="s">
        <v>26</v>
      </c>
      <c r="D19" s="22">
        <v>20000</v>
      </c>
      <c r="E19" s="9"/>
      <c r="F19" s="9">
        <f t="shared" si="2"/>
        <v>20000</v>
      </c>
    </row>
    <row r="20" spans="1:6" x14ac:dyDescent="0.3">
      <c r="A20" s="15" t="s">
        <v>4</v>
      </c>
      <c r="B20" s="21" t="s">
        <v>27</v>
      </c>
      <c r="C20" s="21" t="s">
        <v>28</v>
      </c>
      <c r="D20" s="22">
        <v>85000</v>
      </c>
      <c r="E20" s="9"/>
      <c r="F20" s="9">
        <f t="shared" si="2"/>
        <v>85000</v>
      </c>
    </row>
    <row r="21" spans="1:6" x14ac:dyDescent="0.3">
      <c r="A21" s="15" t="s">
        <v>4</v>
      </c>
      <c r="B21" s="21" t="s">
        <v>136</v>
      </c>
      <c r="C21" s="21" t="s">
        <v>137</v>
      </c>
      <c r="D21" s="22">
        <v>200</v>
      </c>
      <c r="E21" s="9"/>
      <c r="F21" s="9">
        <f t="shared" si="2"/>
        <v>200</v>
      </c>
    </row>
    <row r="22" spans="1:6" x14ac:dyDescent="0.3">
      <c r="A22" s="15" t="s">
        <v>4</v>
      </c>
      <c r="B22" s="21" t="s">
        <v>138</v>
      </c>
      <c r="C22" s="21" t="s">
        <v>139</v>
      </c>
      <c r="D22" s="22">
        <v>75000</v>
      </c>
      <c r="E22" s="9"/>
      <c r="F22" s="9">
        <f t="shared" si="2"/>
        <v>75000</v>
      </c>
    </row>
    <row r="23" spans="1:6" x14ac:dyDescent="0.3">
      <c r="A23" s="15" t="s">
        <v>4</v>
      </c>
      <c r="B23" s="21" t="s">
        <v>29</v>
      </c>
      <c r="C23" s="21" t="s">
        <v>30</v>
      </c>
      <c r="D23" s="22">
        <v>10000</v>
      </c>
      <c r="E23" s="9"/>
      <c r="F23" s="9">
        <f t="shared" si="2"/>
        <v>10000</v>
      </c>
    </row>
    <row r="24" spans="1:6" x14ac:dyDescent="0.3">
      <c r="A24" s="15" t="s">
        <v>4</v>
      </c>
      <c r="B24" s="21" t="s">
        <v>31</v>
      </c>
      <c r="C24" s="21" t="s">
        <v>32</v>
      </c>
      <c r="D24" s="22">
        <v>10000</v>
      </c>
      <c r="E24" s="9"/>
      <c r="F24" s="9">
        <f t="shared" si="2"/>
        <v>10000</v>
      </c>
    </row>
    <row r="25" spans="1:6" x14ac:dyDescent="0.3">
      <c r="A25" s="15" t="s">
        <v>4</v>
      </c>
      <c r="B25" s="21" t="s">
        <v>140</v>
      </c>
      <c r="C25" s="21" t="s">
        <v>141</v>
      </c>
      <c r="D25" s="22">
        <v>5000</v>
      </c>
      <c r="E25" s="9">
        <v>5000</v>
      </c>
      <c r="F25" s="9">
        <f t="shared" si="2"/>
        <v>10000</v>
      </c>
    </row>
    <row r="26" spans="1:6" x14ac:dyDescent="0.3">
      <c r="A26" s="15" t="s">
        <v>4</v>
      </c>
      <c r="B26" s="21" t="s">
        <v>33</v>
      </c>
      <c r="C26" s="21" t="s">
        <v>34</v>
      </c>
      <c r="D26" s="22">
        <v>10000</v>
      </c>
      <c r="E26" s="9"/>
      <c r="F26" s="9">
        <f t="shared" si="2"/>
        <v>10000</v>
      </c>
    </row>
    <row r="27" spans="1:6" x14ac:dyDescent="0.3">
      <c r="A27" s="15" t="s">
        <v>4</v>
      </c>
      <c r="B27" s="21" t="s">
        <v>35</v>
      </c>
      <c r="C27" s="21" t="s">
        <v>36</v>
      </c>
      <c r="D27" s="22">
        <v>7000</v>
      </c>
      <c r="E27" s="9"/>
      <c r="F27" s="9">
        <f t="shared" si="2"/>
        <v>7000</v>
      </c>
    </row>
    <row r="28" spans="1:6" x14ac:dyDescent="0.3">
      <c r="A28" s="15" t="s">
        <v>4</v>
      </c>
      <c r="B28" s="21" t="s">
        <v>37</v>
      </c>
      <c r="C28" s="21" t="s">
        <v>38</v>
      </c>
      <c r="D28" s="22">
        <v>22000</v>
      </c>
      <c r="E28" s="9"/>
      <c r="F28" s="9">
        <f t="shared" si="2"/>
        <v>22000</v>
      </c>
    </row>
    <row r="29" spans="1:6" x14ac:dyDescent="0.3">
      <c r="A29" s="15" t="s">
        <v>4</v>
      </c>
      <c r="B29" s="21" t="s">
        <v>39</v>
      </c>
      <c r="C29" s="21" t="s">
        <v>40</v>
      </c>
      <c r="D29" s="22">
        <v>2500</v>
      </c>
      <c r="E29" s="9"/>
      <c r="F29" s="9">
        <f t="shared" si="2"/>
        <v>2500</v>
      </c>
    </row>
    <row r="30" spans="1:6" x14ac:dyDescent="0.3">
      <c r="A30" s="15" t="s">
        <v>4</v>
      </c>
      <c r="B30" s="21" t="s">
        <v>41</v>
      </c>
      <c r="C30" s="21" t="s">
        <v>42</v>
      </c>
      <c r="D30" s="22">
        <v>3000</v>
      </c>
      <c r="E30" s="9"/>
      <c r="F30" s="9">
        <f t="shared" si="2"/>
        <v>3000</v>
      </c>
    </row>
    <row r="31" spans="1:6" x14ac:dyDescent="0.3">
      <c r="A31" s="15" t="s">
        <v>4</v>
      </c>
      <c r="B31" s="21" t="s">
        <v>43</v>
      </c>
      <c r="C31" s="21" t="s">
        <v>44</v>
      </c>
      <c r="D31" s="22">
        <v>148100</v>
      </c>
      <c r="E31" s="9">
        <v>-14000</v>
      </c>
      <c r="F31" s="9">
        <f t="shared" si="2"/>
        <v>134100</v>
      </c>
    </row>
    <row r="32" spans="1:6" x14ac:dyDescent="0.3">
      <c r="A32" s="15" t="s">
        <v>4</v>
      </c>
      <c r="B32" s="21" t="s">
        <v>45</v>
      </c>
      <c r="C32" s="21" t="s">
        <v>46</v>
      </c>
      <c r="D32" s="22">
        <v>25000</v>
      </c>
      <c r="E32" s="9">
        <v>5000</v>
      </c>
      <c r="F32" s="9">
        <f t="shared" si="2"/>
        <v>30000</v>
      </c>
    </row>
    <row r="33" spans="1:6" x14ac:dyDescent="0.3">
      <c r="A33" s="15" t="s">
        <v>4</v>
      </c>
      <c r="B33" s="21" t="s">
        <v>118</v>
      </c>
      <c r="C33" s="21" t="s">
        <v>119</v>
      </c>
      <c r="D33" s="22">
        <v>10000</v>
      </c>
      <c r="E33" s="9"/>
      <c r="F33" s="9">
        <f t="shared" si="2"/>
        <v>10000</v>
      </c>
    </row>
    <row r="34" spans="1:6" x14ac:dyDescent="0.3">
      <c r="A34" s="15" t="s">
        <v>4</v>
      </c>
      <c r="B34" s="21" t="s">
        <v>142</v>
      </c>
      <c r="C34" s="21" t="s">
        <v>143</v>
      </c>
      <c r="D34" s="22">
        <v>0</v>
      </c>
      <c r="E34" s="9"/>
      <c r="F34" s="9">
        <f t="shared" si="2"/>
        <v>0</v>
      </c>
    </row>
    <row r="35" spans="1:6" x14ac:dyDescent="0.3">
      <c r="A35" s="15" t="s">
        <v>4</v>
      </c>
      <c r="B35" s="21" t="s">
        <v>47</v>
      </c>
      <c r="C35" s="21" t="s">
        <v>48</v>
      </c>
      <c r="D35" s="22">
        <v>38000</v>
      </c>
      <c r="E35" s="9">
        <v>47000</v>
      </c>
      <c r="F35" s="9">
        <f t="shared" si="2"/>
        <v>85000</v>
      </c>
    </row>
    <row r="36" spans="1:6" x14ac:dyDescent="0.3">
      <c r="A36" s="15" t="s">
        <v>4</v>
      </c>
      <c r="B36" s="21" t="s">
        <v>49</v>
      </c>
      <c r="C36" s="21" t="s">
        <v>50</v>
      </c>
      <c r="D36" s="22">
        <v>24000</v>
      </c>
      <c r="E36" s="9"/>
      <c r="F36" s="9">
        <f t="shared" si="2"/>
        <v>24000</v>
      </c>
    </row>
    <row r="37" spans="1:6" x14ac:dyDescent="0.3">
      <c r="A37" s="15" t="s">
        <v>4</v>
      </c>
      <c r="B37" s="21" t="s">
        <v>144</v>
      </c>
      <c r="C37" s="21" t="s">
        <v>145</v>
      </c>
      <c r="D37" s="22">
        <v>30000</v>
      </c>
      <c r="E37" s="9"/>
      <c r="F37" s="9">
        <f t="shared" si="2"/>
        <v>30000</v>
      </c>
    </row>
    <row r="38" spans="1:6" x14ac:dyDescent="0.3">
      <c r="A38" s="15" t="s">
        <v>4</v>
      </c>
      <c r="B38" s="21" t="s">
        <v>51</v>
      </c>
      <c r="C38" s="21" t="s">
        <v>52</v>
      </c>
      <c r="D38" s="22">
        <v>35000</v>
      </c>
      <c r="E38" s="9"/>
      <c r="F38" s="9">
        <f t="shared" si="2"/>
        <v>35000</v>
      </c>
    </row>
    <row r="39" spans="1:6" x14ac:dyDescent="0.3">
      <c r="A39" s="15" t="s">
        <v>4</v>
      </c>
      <c r="B39" s="21" t="s">
        <v>150</v>
      </c>
      <c r="C39" s="21" t="s">
        <v>151</v>
      </c>
      <c r="D39" s="22">
        <v>20000</v>
      </c>
      <c r="E39" s="9"/>
      <c r="F39" s="9">
        <f t="shared" si="2"/>
        <v>20000</v>
      </c>
    </row>
    <row r="40" spans="1:6" x14ac:dyDescent="0.3">
      <c r="A40" s="15" t="s">
        <v>4</v>
      </c>
      <c r="B40" s="21" t="s">
        <v>146</v>
      </c>
      <c r="C40" s="21" t="s">
        <v>147</v>
      </c>
      <c r="D40" s="22">
        <v>15000</v>
      </c>
      <c r="E40" s="9"/>
      <c r="F40" s="9">
        <f t="shared" si="2"/>
        <v>15000</v>
      </c>
    </row>
    <row r="41" spans="1:6" x14ac:dyDescent="0.3">
      <c r="A41" s="15" t="s">
        <v>4</v>
      </c>
      <c r="B41" s="21" t="s">
        <v>53</v>
      </c>
      <c r="C41" s="21" t="s">
        <v>54</v>
      </c>
      <c r="D41" s="22">
        <v>25000</v>
      </c>
      <c r="E41" s="9"/>
      <c r="F41" s="9">
        <f t="shared" si="2"/>
        <v>25000</v>
      </c>
    </row>
    <row r="42" spans="1:6" x14ac:dyDescent="0.3">
      <c r="A42" s="15" t="s">
        <v>4</v>
      </c>
      <c r="B42" s="21" t="s">
        <v>55</v>
      </c>
      <c r="C42" s="21" t="s">
        <v>56</v>
      </c>
      <c r="D42" s="22">
        <v>7500</v>
      </c>
      <c r="E42" s="9"/>
      <c r="F42" s="9">
        <f t="shared" si="2"/>
        <v>7500</v>
      </c>
    </row>
    <row r="43" spans="1:6" x14ac:dyDescent="0.3">
      <c r="A43" s="15" t="s">
        <v>4</v>
      </c>
      <c r="B43" s="21" t="s">
        <v>57</v>
      </c>
      <c r="C43" s="21" t="s">
        <v>58</v>
      </c>
      <c r="D43" s="22">
        <v>3000</v>
      </c>
      <c r="E43" s="9"/>
      <c r="F43" s="9">
        <f t="shared" si="2"/>
        <v>3000</v>
      </c>
    </row>
    <row r="44" spans="1:6" x14ac:dyDescent="0.3">
      <c r="A44" s="15" t="s">
        <v>4</v>
      </c>
      <c r="B44" s="21" t="s">
        <v>148</v>
      </c>
      <c r="C44" s="21" t="s">
        <v>149</v>
      </c>
      <c r="D44" s="22">
        <v>5000</v>
      </c>
      <c r="E44" s="9">
        <v>-4000</v>
      </c>
      <c r="F44" s="9">
        <f t="shared" si="2"/>
        <v>1000</v>
      </c>
    </row>
    <row r="45" spans="1:6" x14ac:dyDescent="0.3">
      <c r="A45" s="15" t="s">
        <v>4</v>
      </c>
      <c r="B45" s="21" t="s">
        <v>158</v>
      </c>
      <c r="C45" s="21" t="s">
        <v>159</v>
      </c>
      <c r="D45" s="22">
        <v>3000</v>
      </c>
      <c r="E45" s="9">
        <v>-3000</v>
      </c>
      <c r="F45" s="9">
        <f t="shared" si="2"/>
        <v>0</v>
      </c>
    </row>
    <row r="46" spans="1:6" x14ac:dyDescent="0.3">
      <c r="A46" s="15" t="s">
        <v>4</v>
      </c>
      <c r="B46" s="21" t="s">
        <v>160</v>
      </c>
      <c r="C46" s="21" t="s">
        <v>161</v>
      </c>
      <c r="D46" s="22">
        <v>1500</v>
      </c>
      <c r="E46" s="9">
        <v>-1500</v>
      </c>
      <c r="F46" s="9">
        <f t="shared" si="2"/>
        <v>0</v>
      </c>
    </row>
    <row r="47" spans="1:6" x14ac:dyDescent="0.3">
      <c r="A47" s="15" t="s">
        <v>4</v>
      </c>
      <c r="B47" s="21" t="s">
        <v>59</v>
      </c>
      <c r="C47" s="21" t="s">
        <v>60</v>
      </c>
      <c r="D47" s="22">
        <v>8000</v>
      </c>
      <c r="E47" s="9">
        <v>-7500</v>
      </c>
      <c r="F47" s="9">
        <f t="shared" si="2"/>
        <v>500</v>
      </c>
    </row>
    <row r="48" spans="1:6" x14ac:dyDescent="0.3">
      <c r="A48" s="15" t="s">
        <v>4</v>
      </c>
      <c r="B48" s="21" t="s">
        <v>61</v>
      </c>
      <c r="C48" s="21" t="s">
        <v>62</v>
      </c>
      <c r="D48" s="22">
        <v>10000</v>
      </c>
      <c r="E48" s="9"/>
      <c r="F48" s="9">
        <f t="shared" si="2"/>
        <v>10000</v>
      </c>
    </row>
    <row r="49" spans="1:6" x14ac:dyDescent="0.3">
      <c r="A49" s="15" t="s">
        <v>4</v>
      </c>
      <c r="B49" s="21" t="s">
        <v>162</v>
      </c>
      <c r="C49" s="21" t="s">
        <v>163</v>
      </c>
      <c r="D49" s="22">
        <v>8500</v>
      </c>
      <c r="E49" s="9"/>
      <c r="F49" s="9">
        <f t="shared" si="2"/>
        <v>8500</v>
      </c>
    </row>
    <row r="50" spans="1:6" x14ac:dyDescent="0.3">
      <c r="A50" s="15" t="s">
        <v>4</v>
      </c>
      <c r="B50" s="21" t="s">
        <v>63</v>
      </c>
      <c r="C50" s="21" t="s">
        <v>64</v>
      </c>
      <c r="D50" s="22">
        <v>30000</v>
      </c>
      <c r="E50" s="9"/>
      <c r="F50" s="9">
        <f t="shared" si="2"/>
        <v>30000</v>
      </c>
    </row>
    <row r="51" spans="1:6" x14ac:dyDescent="0.3">
      <c r="A51" s="15" t="s">
        <v>4</v>
      </c>
      <c r="B51" s="21" t="s">
        <v>65</v>
      </c>
      <c r="C51" s="21" t="s">
        <v>66</v>
      </c>
      <c r="D51" s="22">
        <v>3000</v>
      </c>
      <c r="E51" s="9"/>
      <c r="F51" s="9">
        <f t="shared" si="2"/>
        <v>3000</v>
      </c>
    </row>
    <row r="52" spans="1:6" x14ac:dyDescent="0.3">
      <c r="A52" s="15" t="s">
        <v>4</v>
      </c>
      <c r="B52" s="21" t="s">
        <v>67</v>
      </c>
      <c r="C52" s="21" t="s">
        <v>68</v>
      </c>
      <c r="D52" s="22">
        <v>1100</v>
      </c>
      <c r="E52" s="9"/>
      <c r="F52" s="9">
        <f t="shared" si="2"/>
        <v>1100</v>
      </c>
    </row>
    <row r="53" spans="1:6" x14ac:dyDescent="0.3">
      <c r="A53" s="15" t="s">
        <v>4</v>
      </c>
      <c r="B53" s="21" t="s">
        <v>164</v>
      </c>
      <c r="C53" s="21" t="s">
        <v>165</v>
      </c>
      <c r="D53" s="22">
        <v>2000</v>
      </c>
      <c r="E53" s="9">
        <v>-1000</v>
      </c>
      <c r="F53" s="9">
        <f t="shared" si="2"/>
        <v>1000</v>
      </c>
    </row>
    <row r="54" spans="1:6" x14ac:dyDescent="0.3">
      <c r="A54" s="15" t="s">
        <v>4</v>
      </c>
      <c r="B54" s="21" t="s">
        <v>166</v>
      </c>
      <c r="C54" s="21" t="s">
        <v>167</v>
      </c>
      <c r="D54" s="22"/>
      <c r="E54" s="9">
        <v>100</v>
      </c>
      <c r="F54" s="9">
        <f t="shared" si="2"/>
        <v>100</v>
      </c>
    </row>
    <row r="55" spans="1:6" x14ac:dyDescent="0.3">
      <c r="A55" s="15" t="s">
        <v>4</v>
      </c>
      <c r="B55" s="21" t="s">
        <v>69</v>
      </c>
      <c r="C55" s="21" t="s">
        <v>70</v>
      </c>
      <c r="D55" s="22">
        <v>100</v>
      </c>
      <c r="E55" s="9">
        <v>-100</v>
      </c>
      <c r="F55" s="9">
        <f t="shared" si="2"/>
        <v>0</v>
      </c>
    </row>
    <row r="56" spans="1:6" x14ac:dyDescent="0.3">
      <c r="A56" s="15" t="s">
        <v>4</v>
      </c>
      <c r="B56" s="21" t="s">
        <v>71</v>
      </c>
      <c r="C56" s="21" t="s">
        <v>72</v>
      </c>
      <c r="D56" s="22">
        <v>10000</v>
      </c>
      <c r="E56" s="9">
        <v>-8000</v>
      </c>
      <c r="F56" s="9">
        <f t="shared" si="2"/>
        <v>2000</v>
      </c>
    </row>
    <row r="57" spans="1:6" x14ac:dyDescent="0.3">
      <c r="A57" s="15" t="s">
        <v>4</v>
      </c>
      <c r="B57" s="21" t="s">
        <v>73</v>
      </c>
      <c r="C57" s="21" t="s">
        <v>74</v>
      </c>
      <c r="D57" s="22">
        <v>4500</v>
      </c>
      <c r="E57" s="9"/>
      <c r="F57" s="9">
        <f t="shared" si="2"/>
        <v>4500</v>
      </c>
    </row>
    <row r="58" spans="1:6" s="5" customFormat="1" x14ac:dyDescent="0.3">
      <c r="A58" s="16"/>
      <c r="B58" s="12" t="s">
        <v>75</v>
      </c>
      <c r="C58" s="12" t="s">
        <v>76</v>
      </c>
      <c r="D58" s="13">
        <f>D59+D63+D79+D94+D92</f>
        <v>1317000</v>
      </c>
      <c r="E58" s="13">
        <f>E59+E63+E79+E94+E92</f>
        <v>-65900</v>
      </c>
      <c r="F58" s="13">
        <f>F59+F63+F79+F94+F92</f>
        <v>1251100</v>
      </c>
    </row>
    <row r="59" spans="1:6" s="5" customFormat="1" x14ac:dyDescent="0.3">
      <c r="A59" s="16"/>
      <c r="B59" s="12" t="s">
        <v>77</v>
      </c>
      <c r="C59" s="12" t="s">
        <v>78</v>
      </c>
      <c r="D59" s="13">
        <f>SUM(D60:D62)</f>
        <v>275000</v>
      </c>
      <c r="E59" s="13">
        <f>SUM(E60:E62)</f>
        <v>-40000</v>
      </c>
      <c r="F59" s="13">
        <f>SUM(F60:F62)</f>
        <v>235000</v>
      </c>
    </row>
    <row r="60" spans="1:6" x14ac:dyDescent="0.3">
      <c r="A60" s="15" t="s">
        <v>79</v>
      </c>
      <c r="B60" s="21" t="s">
        <v>25</v>
      </c>
      <c r="C60" s="21" t="s">
        <v>26</v>
      </c>
      <c r="D60" s="22">
        <v>2000</v>
      </c>
      <c r="E60" s="9">
        <v>-2000</v>
      </c>
      <c r="F60" s="9">
        <f>D60+E60</f>
        <v>0</v>
      </c>
    </row>
    <row r="61" spans="1:6" x14ac:dyDescent="0.3">
      <c r="A61" s="15" t="s">
        <v>79</v>
      </c>
      <c r="B61" s="21" t="s">
        <v>57</v>
      </c>
      <c r="C61" s="21" t="s">
        <v>58</v>
      </c>
      <c r="D61" s="22">
        <v>48000</v>
      </c>
      <c r="E61" s="9">
        <v>-48000</v>
      </c>
      <c r="F61" s="9">
        <f t="shared" ref="F61:F62" si="3">D61+E61</f>
        <v>0</v>
      </c>
    </row>
    <row r="62" spans="1:6" x14ac:dyDescent="0.3">
      <c r="A62" s="15" t="s">
        <v>79</v>
      </c>
      <c r="B62" s="21" t="s">
        <v>81</v>
      </c>
      <c r="C62" s="21" t="s">
        <v>82</v>
      </c>
      <c r="D62" s="22">
        <v>225000</v>
      </c>
      <c r="E62" s="9">
        <v>10000</v>
      </c>
      <c r="F62" s="9">
        <f t="shared" si="3"/>
        <v>235000</v>
      </c>
    </row>
    <row r="63" spans="1:6" s="5" customFormat="1" x14ac:dyDescent="0.3">
      <c r="A63" s="16"/>
      <c r="B63" s="12" t="s">
        <v>83</v>
      </c>
      <c r="C63" s="12" t="s">
        <v>84</v>
      </c>
      <c r="D63" s="13">
        <f>SUM(D64:D78)</f>
        <v>787000</v>
      </c>
      <c r="E63" s="13">
        <f t="shared" ref="E63:F63" si="4">SUM(E64:E78)</f>
        <v>-38300</v>
      </c>
      <c r="F63" s="13">
        <f t="shared" si="4"/>
        <v>748700</v>
      </c>
    </row>
    <row r="64" spans="1:6" x14ac:dyDescent="0.3">
      <c r="A64" s="25" t="s">
        <v>79</v>
      </c>
      <c r="B64" s="21" t="s">
        <v>85</v>
      </c>
      <c r="C64" s="21" t="s">
        <v>86</v>
      </c>
      <c r="D64" s="22">
        <v>636000</v>
      </c>
      <c r="E64" s="9">
        <v>-56000</v>
      </c>
      <c r="F64" s="9">
        <f>D64+E64</f>
        <v>580000</v>
      </c>
    </row>
    <row r="65" spans="1:6" x14ac:dyDescent="0.3">
      <c r="A65" s="25" t="s">
        <v>79</v>
      </c>
      <c r="B65" s="21" t="s">
        <v>87</v>
      </c>
      <c r="C65" s="21" t="s">
        <v>88</v>
      </c>
      <c r="D65" s="22">
        <v>4000</v>
      </c>
      <c r="E65" s="9"/>
      <c r="F65" s="9">
        <f t="shared" ref="F65:F78" si="5">D65+E65</f>
        <v>4000</v>
      </c>
    </row>
    <row r="66" spans="1:6" x14ac:dyDescent="0.3">
      <c r="A66" s="25" t="s">
        <v>79</v>
      </c>
      <c r="B66" s="21" t="s">
        <v>168</v>
      </c>
      <c r="C66" s="21" t="s">
        <v>169</v>
      </c>
      <c r="D66" s="22">
        <v>11000</v>
      </c>
      <c r="E66" s="9">
        <v>2200</v>
      </c>
      <c r="F66" s="9">
        <f t="shared" si="5"/>
        <v>13200</v>
      </c>
    </row>
    <row r="67" spans="1:6" x14ac:dyDescent="0.3">
      <c r="A67" s="25" t="s">
        <v>79</v>
      </c>
      <c r="B67" s="21" t="s">
        <v>89</v>
      </c>
      <c r="C67" s="21" t="s">
        <v>90</v>
      </c>
      <c r="D67" s="22">
        <v>4000</v>
      </c>
      <c r="E67" s="9">
        <v>3700</v>
      </c>
      <c r="F67" s="9">
        <f t="shared" si="5"/>
        <v>7700</v>
      </c>
    </row>
    <row r="68" spans="1:6" x14ac:dyDescent="0.3">
      <c r="A68" s="25" t="s">
        <v>79</v>
      </c>
      <c r="B68" s="21" t="s">
        <v>91</v>
      </c>
      <c r="C68" s="21" t="s">
        <v>92</v>
      </c>
      <c r="D68" s="22">
        <v>11000</v>
      </c>
      <c r="E68" s="9">
        <v>-500</v>
      </c>
      <c r="F68" s="9">
        <f t="shared" si="5"/>
        <v>10500</v>
      </c>
    </row>
    <row r="69" spans="1:6" x14ac:dyDescent="0.3">
      <c r="A69" s="25" t="s">
        <v>79</v>
      </c>
      <c r="B69" s="21" t="s">
        <v>95</v>
      </c>
      <c r="C69" s="21" t="s">
        <v>96</v>
      </c>
      <c r="D69" s="22">
        <v>105000</v>
      </c>
      <c r="E69" s="9">
        <v>-500</v>
      </c>
      <c r="F69" s="9">
        <f t="shared" si="5"/>
        <v>104500</v>
      </c>
    </row>
    <row r="70" spans="1:6" x14ac:dyDescent="0.3">
      <c r="A70" s="25" t="s">
        <v>79</v>
      </c>
      <c r="B70" s="21" t="s">
        <v>97</v>
      </c>
      <c r="C70" s="21" t="s">
        <v>98</v>
      </c>
      <c r="D70" s="22">
        <v>16000</v>
      </c>
      <c r="E70" s="9">
        <v>-1500</v>
      </c>
      <c r="F70" s="9">
        <f t="shared" si="5"/>
        <v>14500</v>
      </c>
    </row>
    <row r="71" spans="1:6" x14ac:dyDescent="0.3">
      <c r="A71" s="25" t="s">
        <v>79</v>
      </c>
      <c r="B71" s="48">
        <v>31219</v>
      </c>
      <c r="C71" s="1" t="s">
        <v>230</v>
      </c>
      <c r="D71" s="22">
        <v>0</v>
      </c>
      <c r="E71" s="9">
        <v>1700</v>
      </c>
      <c r="F71" s="9">
        <f t="shared" si="5"/>
        <v>1700</v>
      </c>
    </row>
    <row r="72" spans="1:6" x14ac:dyDescent="0.3">
      <c r="A72" s="25" t="s">
        <v>79</v>
      </c>
      <c r="B72" s="48">
        <v>31113</v>
      </c>
      <c r="C72" s="1" t="s">
        <v>231</v>
      </c>
      <c r="D72" s="22">
        <v>0</v>
      </c>
      <c r="E72" s="9">
        <v>6500</v>
      </c>
      <c r="F72" s="9">
        <f t="shared" si="5"/>
        <v>6500</v>
      </c>
    </row>
    <row r="73" spans="1:6" x14ac:dyDescent="0.3">
      <c r="A73" s="25" t="s">
        <v>79</v>
      </c>
      <c r="B73" s="48">
        <v>31332</v>
      </c>
      <c r="C73" s="1" t="s">
        <v>232</v>
      </c>
      <c r="D73" s="22">
        <v>0</v>
      </c>
      <c r="E73" s="9">
        <v>100</v>
      </c>
      <c r="F73" s="9">
        <f t="shared" si="5"/>
        <v>100</v>
      </c>
    </row>
    <row r="74" spans="1:6" x14ac:dyDescent="0.3">
      <c r="A74" s="25" t="s">
        <v>79</v>
      </c>
      <c r="B74" s="48">
        <v>31322</v>
      </c>
      <c r="C74" s="1" t="s">
        <v>233</v>
      </c>
      <c r="D74" s="22">
        <v>0</v>
      </c>
      <c r="E74" s="9">
        <v>100</v>
      </c>
      <c r="F74" s="9">
        <f t="shared" si="5"/>
        <v>100</v>
      </c>
    </row>
    <row r="75" spans="1:6" x14ac:dyDescent="0.3">
      <c r="A75" s="25" t="s">
        <v>79</v>
      </c>
      <c r="B75" s="48">
        <v>32961</v>
      </c>
      <c r="C75" s="1" t="s">
        <v>234</v>
      </c>
      <c r="D75" s="22">
        <v>0</v>
      </c>
      <c r="E75" s="9">
        <v>3300</v>
      </c>
      <c r="F75" s="9">
        <f t="shared" si="5"/>
        <v>3300</v>
      </c>
    </row>
    <row r="76" spans="1:6" x14ac:dyDescent="0.3">
      <c r="A76" s="25" t="s">
        <v>79</v>
      </c>
      <c r="B76" s="48">
        <v>34332</v>
      </c>
      <c r="C76" s="1" t="s">
        <v>235</v>
      </c>
      <c r="D76" s="22">
        <v>0</v>
      </c>
      <c r="E76" s="9">
        <v>900</v>
      </c>
      <c r="F76" s="9">
        <f t="shared" si="5"/>
        <v>900</v>
      </c>
    </row>
    <row r="77" spans="1:6" x14ac:dyDescent="0.3">
      <c r="A77" s="25" t="s">
        <v>79</v>
      </c>
      <c r="B77" s="48">
        <v>34333</v>
      </c>
      <c r="C77" s="1" t="s">
        <v>236</v>
      </c>
      <c r="D77" s="22">
        <v>0</v>
      </c>
      <c r="E77" s="9">
        <v>100</v>
      </c>
      <c r="F77" s="9">
        <f t="shared" si="5"/>
        <v>100</v>
      </c>
    </row>
    <row r="78" spans="1:6" x14ac:dyDescent="0.3">
      <c r="A78" s="25" t="s">
        <v>79</v>
      </c>
      <c r="B78" s="48">
        <v>34339</v>
      </c>
      <c r="C78" s="1" t="s">
        <v>237</v>
      </c>
      <c r="D78" s="22">
        <v>0</v>
      </c>
      <c r="E78" s="9">
        <v>1600</v>
      </c>
      <c r="F78" s="9">
        <f t="shared" si="5"/>
        <v>1600</v>
      </c>
    </row>
    <row r="79" spans="1:6" s="5" customFormat="1" x14ac:dyDescent="0.3">
      <c r="A79" s="16"/>
      <c r="B79" s="12" t="s">
        <v>99</v>
      </c>
      <c r="C79" s="12" t="s">
        <v>100</v>
      </c>
      <c r="D79" s="13">
        <f>D80+D86</f>
        <v>230000</v>
      </c>
      <c r="E79" s="13">
        <f t="shared" ref="E79:F79" si="6">E80+E86</f>
        <v>7800</v>
      </c>
      <c r="F79" s="13">
        <f t="shared" si="6"/>
        <v>237800</v>
      </c>
    </row>
    <row r="80" spans="1:6" s="5" customFormat="1" x14ac:dyDescent="0.3">
      <c r="A80" s="26" t="s">
        <v>79</v>
      </c>
      <c r="B80" s="23"/>
      <c r="C80" s="23" t="s">
        <v>80</v>
      </c>
      <c r="D80" s="24">
        <f>SUM(D81:D85)</f>
        <v>80200</v>
      </c>
      <c r="E80" s="24">
        <f t="shared" ref="E80" si="7">F80-D80</f>
        <v>-14700</v>
      </c>
      <c r="F80" s="24">
        <f>SUM(F81:F85)</f>
        <v>65500</v>
      </c>
    </row>
    <row r="81" spans="1:6" x14ac:dyDescent="0.3">
      <c r="A81" s="25" t="s">
        <v>79</v>
      </c>
      <c r="B81" s="21" t="s">
        <v>85</v>
      </c>
      <c r="C81" s="21" t="s">
        <v>86</v>
      </c>
      <c r="D81" s="22">
        <v>61000</v>
      </c>
      <c r="E81" s="9">
        <v>-17000</v>
      </c>
      <c r="F81" s="9">
        <f>D81+E81</f>
        <v>44000</v>
      </c>
    </row>
    <row r="82" spans="1:6" x14ac:dyDescent="0.3">
      <c r="A82" s="25" t="s">
        <v>79</v>
      </c>
      <c r="B82" s="21" t="s">
        <v>168</v>
      </c>
      <c r="C82" s="21" t="s">
        <v>169</v>
      </c>
      <c r="D82" s="22">
        <v>4200</v>
      </c>
      <c r="E82" s="9">
        <v>6300</v>
      </c>
      <c r="F82" s="9">
        <f t="shared" ref="F82:F85" si="8">D82+E82</f>
        <v>10500</v>
      </c>
    </row>
    <row r="83" spans="1:6" x14ac:dyDescent="0.3">
      <c r="A83" s="25" t="s">
        <v>79</v>
      </c>
      <c r="B83" s="21" t="s">
        <v>91</v>
      </c>
      <c r="C83" s="21" t="s">
        <v>92</v>
      </c>
      <c r="D83" s="22">
        <v>3000</v>
      </c>
      <c r="E83" s="9">
        <v>-1500</v>
      </c>
      <c r="F83" s="9">
        <f t="shared" si="8"/>
        <v>1500</v>
      </c>
    </row>
    <row r="84" spans="1:6" x14ac:dyDescent="0.3">
      <c r="A84" s="25" t="s">
        <v>79</v>
      </c>
      <c r="B84" s="21" t="s">
        <v>95</v>
      </c>
      <c r="C84" s="21" t="s">
        <v>96</v>
      </c>
      <c r="D84" s="22">
        <v>10000</v>
      </c>
      <c r="E84" s="9">
        <v>-3000</v>
      </c>
      <c r="F84" s="9">
        <f t="shared" si="8"/>
        <v>7000</v>
      </c>
    </row>
    <row r="85" spans="1:6" x14ac:dyDescent="0.3">
      <c r="A85" s="25" t="s">
        <v>79</v>
      </c>
      <c r="B85" s="21" t="s">
        <v>97</v>
      </c>
      <c r="C85" s="21" t="s">
        <v>98</v>
      </c>
      <c r="D85" s="22">
        <v>2000</v>
      </c>
      <c r="E85" s="9">
        <v>500</v>
      </c>
      <c r="F85" s="9">
        <f t="shared" si="8"/>
        <v>2500</v>
      </c>
    </row>
    <row r="86" spans="1:6" s="5" customFormat="1" x14ac:dyDescent="0.3">
      <c r="A86" s="26" t="s">
        <v>101</v>
      </c>
      <c r="B86" s="23"/>
      <c r="C86" s="23" t="s">
        <v>102</v>
      </c>
      <c r="D86" s="24">
        <f>SUM(D87:D91)</f>
        <v>149800</v>
      </c>
      <c r="E86" s="24">
        <f t="shared" ref="E86" si="9">SUM(E87:E91)</f>
        <v>22500</v>
      </c>
      <c r="F86" s="24">
        <f>SUM(F87:F91)</f>
        <v>172300</v>
      </c>
    </row>
    <row r="87" spans="1:6" x14ac:dyDescent="0.3">
      <c r="A87" s="25" t="s">
        <v>101</v>
      </c>
      <c r="B87" s="21" t="s">
        <v>85</v>
      </c>
      <c r="C87" s="21" t="s">
        <v>86</v>
      </c>
      <c r="D87" s="22">
        <v>110000</v>
      </c>
      <c r="E87" s="9">
        <v>21000</v>
      </c>
      <c r="F87" s="9">
        <f>D87+E87</f>
        <v>131000</v>
      </c>
    </row>
    <row r="88" spans="1:6" x14ac:dyDescent="0.3">
      <c r="A88" s="25" t="s">
        <v>101</v>
      </c>
      <c r="B88" s="21" t="s">
        <v>168</v>
      </c>
      <c r="C88" s="21" t="s">
        <v>169</v>
      </c>
      <c r="D88" s="22">
        <v>7800</v>
      </c>
      <c r="E88" s="9">
        <v>-3800</v>
      </c>
      <c r="F88" s="9">
        <f t="shared" ref="F88:F91" si="10">D88+E88</f>
        <v>4000</v>
      </c>
    </row>
    <row r="89" spans="1:6" s="5" customFormat="1" x14ac:dyDescent="0.3">
      <c r="A89" s="30" t="s">
        <v>101</v>
      </c>
      <c r="B89" s="21" t="s">
        <v>91</v>
      </c>
      <c r="C89" s="21" t="s">
        <v>92</v>
      </c>
      <c r="D89" s="22">
        <v>6000</v>
      </c>
      <c r="E89" s="24">
        <v>3000</v>
      </c>
      <c r="F89" s="9">
        <f t="shared" si="10"/>
        <v>9000</v>
      </c>
    </row>
    <row r="90" spans="1:6" x14ac:dyDescent="0.3">
      <c r="A90" s="25" t="s">
        <v>101</v>
      </c>
      <c r="B90" s="21" t="s">
        <v>95</v>
      </c>
      <c r="C90" s="21" t="s">
        <v>96</v>
      </c>
      <c r="D90" s="22">
        <v>18000</v>
      </c>
      <c r="E90" s="9">
        <v>4000</v>
      </c>
      <c r="F90" s="9">
        <f t="shared" si="10"/>
        <v>22000</v>
      </c>
    </row>
    <row r="91" spans="1:6" x14ac:dyDescent="0.3">
      <c r="A91" s="25" t="s">
        <v>101</v>
      </c>
      <c r="B91" s="21" t="s">
        <v>97</v>
      </c>
      <c r="C91" s="21" t="s">
        <v>98</v>
      </c>
      <c r="D91" s="22">
        <v>8000</v>
      </c>
      <c r="E91" s="9">
        <v>-1700</v>
      </c>
      <c r="F91" s="9">
        <f t="shared" si="10"/>
        <v>6300</v>
      </c>
    </row>
    <row r="92" spans="1:6" x14ac:dyDescent="0.3">
      <c r="A92" s="19"/>
      <c r="B92" s="28">
        <v>18055037</v>
      </c>
      <c r="C92" s="19" t="s">
        <v>170</v>
      </c>
      <c r="D92" s="20">
        <f>D93</f>
        <v>2000</v>
      </c>
      <c r="E92" s="20">
        <f t="shared" ref="E92:F92" si="11">E93</f>
        <v>2500</v>
      </c>
      <c r="F92" s="20">
        <f t="shared" si="11"/>
        <v>4500</v>
      </c>
    </row>
    <row r="93" spans="1:6" x14ac:dyDescent="0.3">
      <c r="A93" s="25" t="s">
        <v>79</v>
      </c>
      <c r="B93" s="21" t="s">
        <v>122</v>
      </c>
      <c r="C93" s="21" t="s">
        <v>123</v>
      </c>
      <c r="D93" s="22">
        <v>2000</v>
      </c>
      <c r="E93" s="9">
        <v>2500</v>
      </c>
      <c r="F93" s="9">
        <v>4500</v>
      </c>
    </row>
    <row r="94" spans="1:6" s="5" customFormat="1" x14ac:dyDescent="0.3">
      <c r="A94" s="16"/>
      <c r="B94" s="12" t="s">
        <v>103</v>
      </c>
      <c r="C94" s="12" t="s">
        <v>104</v>
      </c>
      <c r="D94" s="13">
        <f>D95+D96</f>
        <v>23000</v>
      </c>
      <c r="E94" s="13">
        <f>E95+E96</f>
        <v>2100</v>
      </c>
      <c r="F94" s="13">
        <f>F95+F96</f>
        <v>25100</v>
      </c>
    </row>
    <row r="95" spans="1:6" x14ac:dyDescent="0.3">
      <c r="A95" s="15" t="s">
        <v>101</v>
      </c>
      <c r="B95" t="s">
        <v>105</v>
      </c>
      <c r="C95" t="s">
        <v>106</v>
      </c>
      <c r="D95" s="34">
        <v>23000</v>
      </c>
      <c r="E95" s="9">
        <v>-800</v>
      </c>
      <c r="F95" s="9">
        <f>D95+E95</f>
        <v>22200</v>
      </c>
    </row>
    <row r="96" spans="1:6" x14ac:dyDescent="0.3">
      <c r="A96" s="57">
        <v>42</v>
      </c>
      <c r="B96" t="s">
        <v>105</v>
      </c>
      <c r="C96" t="s">
        <v>106</v>
      </c>
      <c r="D96" s="34"/>
      <c r="E96" s="9">
        <v>2900</v>
      </c>
      <c r="F96" s="9">
        <f>D96+E96</f>
        <v>2900</v>
      </c>
    </row>
    <row r="97" spans="1:6" x14ac:dyDescent="0.3">
      <c r="A97" s="19"/>
      <c r="B97" s="19" t="s">
        <v>171</v>
      </c>
      <c r="C97" s="19" t="s">
        <v>172</v>
      </c>
      <c r="D97" s="20">
        <f>D98</f>
        <v>126500</v>
      </c>
      <c r="E97" s="20">
        <f t="shared" ref="E97:F97" si="12">E98</f>
        <v>0</v>
      </c>
      <c r="F97" s="20">
        <f t="shared" si="12"/>
        <v>126500</v>
      </c>
    </row>
    <row r="98" spans="1:6" x14ac:dyDescent="0.3">
      <c r="A98" s="19"/>
      <c r="B98" s="19" t="s">
        <v>173</v>
      </c>
      <c r="C98" s="19" t="s">
        <v>107</v>
      </c>
      <c r="D98" s="20">
        <f>SUM(D99:D103)</f>
        <v>126500</v>
      </c>
      <c r="E98" s="20">
        <f t="shared" ref="E98:F98" si="13">SUM(E99:E103)</f>
        <v>0</v>
      </c>
      <c r="F98" s="20">
        <f t="shared" si="13"/>
        <v>126500</v>
      </c>
    </row>
    <row r="99" spans="1:6" x14ac:dyDescent="0.3">
      <c r="A99" s="35">
        <v>31</v>
      </c>
      <c r="B99" s="21" t="s">
        <v>108</v>
      </c>
      <c r="C99" s="21" t="s">
        <v>109</v>
      </c>
      <c r="D99" s="22">
        <v>37500</v>
      </c>
      <c r="E99" s="9"/>
      <c r="F99" s="9">
        <f>D99+E99</f>
        <v>37500</v>
      </c>
    </row>
    <row r="100" spans="1:6" x14ac:dyDescent="0.3">
      <c r="A100" s="35">
        <v>31</v>
      </c>
      <c r="B100" s="21" t="s">
        <v>174</v>
      </c>
      <c r="C100" s="21" t="s">
        <v>175</v>
      </c>
      <c r="D100" s="22">
        <v>48000</v>
      </c>
      <c r="E100" s="9">
        <v>-15500</v>
      </c>
      <c r="F100" s="9">
        <f t="shared" ref="F100:F103" si="14">D100+E100</f>
        <v>32500</v>
      </c>
    </row>
    <row r="101" spans="1:6" x14ac:dyDescent="0.3">
      <c r="A101" s="35">
        <v>31</v>
      </c>
      <c r="B101" s="21" t="s">
        <v>176</v>
      </c>
      <c r="C101" s="21" t="s">
        <v>177</v>
      </c>
      <c r="D101" s="22">
        <v>5000</v>
      </c>
      <c r="E101" s="9">
        <v>10500</v>
      </c>
      <c r="F101" s="9">
        <f t="shared" si="14"/>
        <v>15500</v>
      </c>
    </row>
    <row r="102" spans="1:6" x14ac:dyDescent="0.3">
      <c r="A102" s="35">
        <v>31</v>
      </c>
      <c r="B102" s="21" t="s">
        <v>178</v>
      </c>
      <c r="C102" s="21" t="s">
        <v>179</v>
      </c>
      <c r="D102" s="22">
        <v>16000</v>
      </c>
      <c r="E102" s="9">
        <v>5000</v>
      </c>
      <c r="F102" s="9">
        <f t="shared" si="14"/>
        <v>21000</v>
      </c>
    </row>
    <row r="103" spans="1:6" x14ac:dyDescent="0.3">
      <c r="A103" s="35">
        <v>31</v>
      </c>
      <c r="B103" s="21" t="s">
        <v>110</v>
      </c>
      <c r="C103" s="21" t="s">
        <v>111</v>
      </c>
      <c r="D103" s="22">
        <v>20000</v>
      </c>
      <c r="E103" s="9"/>
      <c r="F103" s="9">
        <f t="shared" si="14"/>
        <v>20000</v>
      </c>
    </row>
    <row r="104" spans="1:6" x14ac:dyDescent="0.3">
      <c r="A104" s="18"/>
      <c r="B104" s="6"/>
      <c r="C104" s="6"/>
      <c r="D104" s="6"/>
      <c r="E104" s="6"/>
      <c r="F104" s="6"/>
    </row>
    <row r="107" spans="1:6" x14ac:dyDescent="0.3">
      <c r="C107" s="4" t="s">
        <v>128</v>
      </c>
      <c r="D107" s="1">
        <f>D59+D63+D80+D92</f>
        <v>1144200</v>
      </c>
      <c r="E107" s="1">
        <f>E59+E63+E80+E92</f>
        <v>-90500</v>
      </c>
      <c r="F107" s="1">
        <f>F59+F63+F80+F92</f>
        <v>1053700</v>
      </c>
    </row>
    <row r="108" spans="1:6" x14ac:dyDescent="0.3">
      <c r="C108" s="4" t="s">
        <v>129</v>
      </c>
      <c r="D108" s="1">
        <f>D98+D10</f>
        <v>983500</v>
      </c>
      <c r="E108" s="1">
        <f>E98+E10</f>
        <v>0</v>
      </c>
      <c r="F108" s="1">
        <f>F98+F10</f>
        <v>983500</v>
      </c>
    </row>
    <row r="109" spans="1:6" x14ac:dyDescent="0.3">
      <c r="C109" s="4" t="s">
        <v>130</v>
      </c>
      <c r="D109" s="1">
        <f>D95+D86</f>
        <v>172800</v>
      </c>
      <c r="E109" s="1">
        <f t="shared" ref="E109:F109" si="15">E95+E86</f>
        <v>21700</v>
      </c>
      <c r="F109" s="1">
        <f t="shared" si="15"/>
        <v>194500</v>
      </c>
    </row>
    <row r="110" spans="1:6" x14ac:dyDescent="0.3">
      <c r="C110" s="4" t="s">
        <v>247</v>
      </c>
      <c r="D110" s="1">
        <f>D96</f>
        <v>0</v>
      </c>
      <c r="E110" s="1">
        <f t="shared" ref="E110:F110" si="16">E96</f>
        <v>2900</v>
      </c>
      <c r="F110" s="1">
        <f t="shared" si="16"/>
        <v>2900</v>
      </c>
    </row>
    <row r="111" spans="1:6" x14ac:dyDescent="0.3">
      <c r="D111" s="1">
        <f>SUM(D107:D110)</f>
        <v>2300500</v>
      </c>
      <c r="E111" s="1">
        <f t="shared" ref="E111:F111" si="17">SUM(E107:E110)</f>
        <v>-65900</v>
      </c>
      <c r="F111" s="1">
        <f t="shared" si="17"/>
        <v>2234600</v>
      </c>
    </row>
    <row r="112" spans="1:6" x14ac:dyDescent="0.3">
      <c r="D112" s="1">
        <f>D111-D8</f>
        <v>0</v>
      </c>
      <c r="E112" s="1">
        <f t="shared" ref="E112:F112" si="18">E111-E8</f>
        <v>0</v>
      </c>
      <c r="F112" s="1">
        <f t="shared" si="18"/>
        <v>0</v>
      </c>
    </row>
    <row r="114" spans="1:6" x14ac:dyDescent="0.3">
      <c r="A114" s="2" t="s">
        <v>0</v>
      </c>
      <c r="B114" s="2" t="s">
        <v>1</v>
      </c>
      <c r="C114" s="2" t="s">
        <v>2</v>
      </c>
      <c r="D114" s="2" t="s">
        <v>3</v>
      </c>
      <c r="E114" s="3" t="s">
        <v>126</v>
      </c>
      <c r="F114" s="3" t="s">
        <v>127</v>
      </c>
    </row>
    <row r="115" spans="1:6" x14ac:dyDescent="0.3">
      <c r="A115" s="45"/>
      <c r="B115" s="45"/>
      <c r="C115" s="45" t="s">
        <v>216</v>
      </c>
      <c r="D115" s="46"/>
      <c r="E115" s="47"/>
      <c r="F115" s="47"/>
    </row>
    <row r="116" spans="1:6" x14ac:dyDescent="0.3">
      <c r="A116" s="45"/>
      <c r="B116" s="45"/>
      <c r="C116" s="45" t="s">
        <v>217</v>
      </c>
      <c r="D116" s="46"/>
      <c r="E116" s="47"/>
      <c r="F116" s="47"/>
    </row>
    <row r="117" spans="1:6" x14ac:dyDescent="0.3">
      <c r="A117" s="23"/>
      <c r="B117" s="23" t="s">
        <v>218</v>
      </c>
      <c r="C117" s="23" t="s">
        <v>219</v>
      </c>
      <c r="D117" s="24">
        <f>D118</f>
        <v>577500</v>
      </c>
      <c r="E117" s="24">
        <f t="shared" ref="E117:F117" si="19">E118</f>
        <v>27900</v>
      </c>
      <c r="F117" s="24">
        <f t="shared" si="19"/>
        <v>605400</v>
      </c>
    </row>
    <row r="118" spans="1:6" x14ac:dyDescent="0.3">
      <c r="A118" s="23"/>
      <c r="B118" s="23" t="s">
        <v>220</v>
      </c>
      <c r="C118" s="23" t="s">
        <v>221</v>
      </c>
      <c r="D118" s="24">
        <f>D119+D127</f>
        <v>577500</v>
      </c>
      <c r="E118" s="24">
        <f t="shared" ref="E118:F118" si="20">E119+E127</f>
        <v>27900</v>
      </c>
      <c r="F118" s="24">
        <f t="shared" si="20"/>
        <v>605400</v>
      </c>
    </row>
    <row r="119" spans="1:6" s="5" customFormat="1" x14ac:dyDescent="0.3">
      <c r="A119" s="23" t="s">
        <v>79</v>
      </c>
      <c r="B119" s="23"/>
      <c r="C119" s="23" t="s">
        <v>80</v>
      </c>
      <c r="D119" s="24">
        <f>SUM(D120:D126)</f>
        <v>550500</v>
      </c>
      <c r="E119" s="24">
        <f t="shared" ref="E119:F119" si="21">SUM(E120:E126)</f>
        <v>27900</v>
      </c>
      <c r="F119" s="24">
        <f t="shared" si="21"/>
        <v>578400</v>
      </c>
    </row>
    <row r="120" spans="1:6" x14ac:dyDescent="0.3">
      <c r="A120" s="21" t="s">
        <v>79</v>
      </c>
      <c r="B120" s="21" t="s">
        <v>85</v>
      </c>
      <c r="C120" s="21" t="s">
        <v>86</v>
      </c>
      <c r="D120" s="22">
        <v>440000</v>
      </c>
      <c r="E120" s="1">
        <v>25500</v>
      </c>
      <c r="F120" s="1">
        <f>D120+E120</f>
        <v>465500</v>
      </c>
    </row>
    <row r="121" spans="1:6" x14ac:dyDescent="0.3">
      <c r="A121" s="21" t="s">
        <v>79</v>
      </c>
      <c r="B121" s="21" t="s">
        <v>182</v>
      </c>
      <c r="C121" s="21" t="s">
        <v>183</v>
      </c>
      <c r="D121" s="22">
        <v>11000</v>
      </c>
      <c r="E121" s="1">
        <v>-2500</v>
      </c>
      <c r="F121" s="1">
        <f t="shared" ref="F121:F126" si="22">D121+E121</f>
        <v>8500</v>
      </c>
    </row>
    <row r="122" spans="1:6" x14ac:dyDescent="0.3">
      <c r="A122" s="21" t="s">
        <v>79</v>
      </c>
      <c r="B122" s="21" t="s">
        <v>168</v>
      </c>
      <c r="C122" s="21" t="s">
        <v>169</v>
      </c>
      <c r="D122" s="22">
        <v>9000</v>
      </c>
      <c r="E122" s="1">
        <v>900</v>
      </c>
      <c r="F122" s="1">
        <f t="shared" si="22"/>
        <v>9900</v>
      </c>
    </row>
    <row r="123" spans="1:6" x14ac:dyDescent="0.3">
      <c r="A123" s="21" t="s">
        <v>79</v>
      </c>
      <c r="B123" s="21" t="s">
        <v>89</v>
      </c>
      <c r="C123" s="21" t="s">
        <v>90</v>
      </c>
      <c r="D123" s="22">
        <v>4000</v>
      </c>
      <c r="F123" s="1">
        <f t="shared" si="22"/>
        <v>4000</v>
      </c>
    </row>
    <row r="124" spans="1:6" x14ac:dyDescent="0.3">
      <c r="A124" s="21" t="s">
        <v>79</v>
      </c>
      <c r="B124" s="21" t="s">
        <v>91</v>
      </c>
      <c r="C124" s="21" t="s">
        <v>92</v>
      </c>
      <c r="D124" s="22">
        <v>6000</v>
      </c>
      <c r="F124" s="1">
        <f t="shared" si="22"/>
        <v>6000</v>
      </c>
    </row>
    <row r="125" spans="1:6" x14ac:dyDescent="0.3">
      <c r="A125" s="21" t="s">
        <v>79</v>
      </c>
      <c r="B125" s="21" t="s">
        <v>95</v>
      </c>
      <c r="C125" s="21" t="s">
        <v>96</v>
      </c>
      <c r="D125" s="22">
        <v>74000</v>
      </c>
      <c r="E125" s="1">
        <v>4000</v>
      </c>
      <c r="F125" s="1">
        <f t="shared" si="22"/>
        <v>78000</v>
      </c>
    </row>
    <row r="126" spans="1:6" x14ac:dyDescent="0.3">
      <c r="A126" s="21" t="s">
        <v>79</v>
      </c>
      <c r="B126" s="21" t="s">
        <v>97</v>
      </c>
      <c r="C126" s="21" t="s">
        <v>98</v>
      </c>
      <c r="D126" s="22">
        <v>6500</v>
      </c>
      <c r="F126" s="1">
        <f t="shared" si="22"/>
        <v>6500</v>
      </c>
    </row>
    <row r="127" spans="1:6" s="5" customFormat="1" x14ac:dyDescent="0.3">
      <c r="A127" s="23" t="s">
        <v>222</v>
      </c>
      <c r="B127" s="23"/>
      <c r="C127" s="23" t="s">
        <v>223</v>
      </c>
      <c r="D127" s="24">
        <f>SUM(D128:D136)</f>
        <v>27000</v>
      </c>
      <c r="E127" s="24">
        <f t="shared" ref="E127:F127" si="23">SUM(E128:E136)</f>
        <v>0</v>
      </c>
      <c r="F127" s="24">
        <f t="shared" si="23"/>
        <v>27000</v>
      </c>
    </row>
    <row r="128" spans="1:6" x14ac:dyDescent="0.3">
      <c r="A128" s="21" t="s">
        <v>222</v>
      </c>
      <c r="B128" s="21" t="s">
        <v>23</v>
      </c>
      <c r="C128" s="21" t="s">
        <v>24</v>
      </c>
      <c r="D128" s="22">
        <v>4500</v>
      </c>
      <c r="E128" s="1">
        <v>-4500</v>
      </c>
      <c r="F128" s="1">
        <f>D128+E128</f>
        <v>0</v>
      </c>
    </row>
    <row r="129" spans="1:6" x14ac:dyDescent="0.3">
      <c r="A129" s="21" t="s">
        <v>222</v>
      </c>
      <c r="B129" s="21" t="s">
        <v>25</v>
      </c>
      <c r="C129" s="21" t="s">
        <v>26</v>
      </c>
      <c r="D129" s="22">
        <v>8000</v>
      </c>
      <c r="E129" s="1">
        <v>9700</v>
      </c>
      <c r="F129" s="1">
        <f t="shared" ref="F129:F136" si="24">D129+E129</f>
        <v>17700</v>
      </c>
    </row>
    <row r="130" spans="1:6" x14ac:dyDescent="0.3">
      <c r="A130" s="21" t="s">
        <v>222</v>
      </c>
      <c r="B130" s="21" t="s">
        <v>33</v>
      </c>
      <c r="C130" s="21" t="s">
        <v>34</v>
      </c>
      <c r="D130" s="22">
        <v>1500</v>
      </c>
      <c r="E130" s="1">
        <v>2900</v>
      </c>
      <c r="F130" s="1">
        <f t="shared" si="24"/>
        <v>4400</v>
      </c>
    </row>
    <row r="131" spans="1:6" x14ac:dyDescent="0.3">
      <c r="A131" s="21" t="s">
        <v>222</v>
      </c>
      <c r="B131" s="21" t="s">
        <v>108</v>
      </c>
      <c r="C131" s="21" t="s">
        <v>109</v>
      </c>
      <c r="D131" s="22">
        <v>6000</v>
      </c>
      <c r="E131" s="1">
        <v>-6000</v>
      </c>
      <c r="F131" s="1">
        <f t="shared" si="24"/>
        <v>0</v>
      </c>
    </row>
    <row r="132" spans="1:6" x14ac:dyDescent="0.3">
      <c r="A132" s="21" t="s">
        <v>222</v>
      </c>
      <c r="B132" s="21" t="s">
        <v>174</v>
      </c>
      <c r="C132" s="21" t="s">
        <v>175</v>
      </c>
      <c r="D132" s="22">
        <v>3000</v>
      </c>
      <c r="E132" s="1">
        <v>-3000</v>
      </c>
      <c r="F132" s="1">
        <f t="shared" si="24"/>
        <v>0</v>
      </c>
    </row>
    <row r="133" spans="1:6" x14ac:dyDescent="0.3">
      <c r="A133" s="21" t="s">
        <v>222</v>
      </c>
      <c r="B133" s="21" t="s">
        <v>224</v>
      </c>
      <c r="C133" s="21" t="s">
        <v>225</v>
      </c>
      <c r="D133" s="22">
        <v>1000</v>
      </c>
      <c r="E133" s="1">
        <v>-1000</v>
      </c>
      <c r="F133" s="1">
        <f t="shared" si="24"/>
        <v>0</v>
      </c>
    </row>
    <row r="134" spans="1:6" x14ac:dyDescent="0.3">
      <c r="A134" s="21" t="s">
        <v>222</v>
      </c>
      <c r="B134" s="21" t="s">
        <v>226</v>
      </c>
      <c r="C134" s="21" t="s">
        <v>227</v>
      </c>
      <c r="D134" s="22">
        <v>3000</v>
      </c>
      <c r="E134" s="1">
        <v>-3000</v>
      </c>
      <c r="F134" s="1">
        <f t="shared" si="24"/>
        <v>0</v>
      </c>
    </row>
    <row r="135" spans="1:6" x14ac:dyDescent="0.3">
      <c r="A135" s="21" t="s">
        <v>222</v>
      </c>
      <c r="B135" s="48">
        <v>32354</v>
      </c>
      <c r="C135" s="1" t="s">
        <v>228</v>
      </c>
      <c r="D135" s="1">
        <v>0</v>
      </c>
      <c r="E135" s="1">
        <v>900</v>
      </c>
      <c r="F135" s="1">
        <f t="shared" si="24"/>
        <v>900</v>
      </c>
    </row>
    <row r="136" spans="1:6" x14ac:dyDescent="0.3">
      <c r="A136" s="21" t="s">
        <v>222</v>
      </c>
      <c r="B136" s="48">
        <v>32214</v>
      </c>
      <c r="C136" s="1" t="s">
        <v>229</v>
      </c>
      <c r="D136" s="1">
        <v>0</v>
      </c>
      <c r="E136" s="1">
        <v>4000</v>
      </c>
      <c r="F136" s="1">
        <f t="shared" si="24"/>
        <v>4000</v>
      </c>
    </row>
    <row r="138" spans="1:6" x14ac:dyDescent="0.3">
      <c r="C138" s="4" t="s">
        <v>128</v>
      </c>
      <c r="D138" s="1">
        <f>D119</f>
        <v>550500</v>
      </c>
      <c r="E138" s="1">
        <f t="shared" ref="E138:F138" si="25">E119</f>
        <v>27900</v>
      </c>
      <c r="F138" s="1">
        <f t="shared" si="25"/>
        <v>578400</v>
      </c>
    </row>
    <row r="139" spans="1:6" x14ac:dyDescent="0.3">
      <c r="C139" s="4" t="s">
        <v>246</v>
      </c>
      <c r="D139" s="1">
        <f>D127</f>
        <v>27000</v>
      </c>
      <c r="E139" s="1">
        <f t="shared" ref="E139:F139" si="26">E127</f>
        <v>0</v>
      </c>
      <c r="F139" s="1">
        <f t="shared" si="26"/>
        <v>27000</v>
      </c>
    </row>
    <row r="140" spans="1:6" x14ac:dyDescent="0.3">
      <c r="D140" s="1">
        <f>SUM(D138:D139)</f>
        <v>577500</v>
      </c>
      <c r="E140" s="1">
        <f t="shared" ref="E140:F140" si="27">SUM(E138:E139)</f>
        <v>27900</v>
      </c>
      <c r="F140" s="1">
        <f t="shared" si="27"/>
        <v>605400</v>
      </c>
    </row>
    <row r="146" spans="1:6" x14ac:dyDescent="0.3">
      <c r="B146" s="51">
        <v>18055006</v>
      </c>
      <c r="C146" s="49" t="s">
        <v>84</v>
      </c>
    </row>
    <row r="147" spans="1:6" x14ac:dyDescent="0.3">
      <c r="A147" s="48">
        <v>11</v>
      </c>
      <c r="B147" s="48">
        <v>31219</v>
      </c>
      <c r="C147" s="1" t="s">
        <v>230</v>
      </c>
      <c r="D147" s="1">
        <v>0</v>
      </c>
      <c r="E147" s="1">
        <f t="shared" ref="E147:E154" si="28">F147-D147</f>
        <v>1700</v>
      </c>
      <c r="F147" s="1">
        <v>1700</v>
      </c>
    </row>
    <row r="148" spans="1:6" x14ac:dyDescent="0.3">
      <c r="A148" s="48">
        <v>11</v>
      </c>
      <c r="B148" s="48">
        <v>31113</v>
      </c>
      <c r="C148" s="1" t="s">
        <v>231</v>
      </c>
      <c r="D148" s="1">
        <v>0</v>
      </c>
      <c r="E148" s="1">
        <f t="shared" si="28"/>
        <v>6500</v>
      </c>
      <c r="F148" s="1">
        <v>6500</v>
      </c>
    </row>
    <row r="149" spans="1:6" x14ac:dyDescent="0.3">
      <c r="A149" s="48">
        <v>11</v>
      </c>
      <c r="B149" s="48">
        <v>31332</v>
      </c>
      <c r="C149" s="1" t="s">
        <v>232</v>
      </c>
      <c r="D149" s="1">
        <v>0</v>
      </c>
      <c r="E149" s="1">
        <f t="shared" si="28"/>
        <v>100</v>
      </c>
      <c r="F149" s="1">
        <v>100</v>
      </c>
    </row>
    <row r="150" spans="1:6" x14ac:dyDescent="0.3">
      <c r="A150" s="48">
        <v>11</v>
      </c>
      <c r="B150" s="48">
        <v>31322</v>
      </c>
      <c r="C150" s="1" t="s">
        <v>233</v>
      </c>
      <c r="D150" s="1">
        <v>0</v>
      </c>
      <c r="E150" s="1">
        <f t="shared" si="28"/>
        <v>100</v>
      </c>
      <c r="F150" s="1">
        <v>100</v>
      </c>
    </row>
    <row r="151" spans="1:6" x14ac:dyDescent="0.3">
      <c r="A151" s="48">
        <v>11</v>
      </c>
      <c r="B151" s="48">
        <v>32961</v>
      </c>
      <c r="C151" s="1" t="s">
        <v>234</v>
      </c>
      <c r="D151" s="1">
        <v>0</v>
      </c>
      <c r="E151" s="1">
        <f t="shared" si="28"/>
        <v>3300</v>
      </c>
      <c r="F151" s="1">
        <v>3300</v>
      </c>
    </row>
    <row r="152" spans="1:6" x14ac:dyDescent="0.3">
      <c r="A152" s="48">
        <v>11</v>
      </c>
      <c r="B152" s="48">
        <v>34332</v>
      </c>
      <c r="C152" s="1" t="s">
        <v>235</v>
      </c>
      <c r="D152" s="1">
        <v>0</v>
      </c>
      <c r="E152" s="1">
        <f t="shared" si="28"/>
        <v>900</v>
      </c>
      <c r="F152" s="1">
        <v>900</v>
      </c>
    </row>
    <row r="153" spans="1:6" x14ac:dyDescent="0.3">
      <c r="A153" s="48">
        <v>11</v>
      </c>
      <c r="B153" s="48">
        <v>34333</v>
      </c>
      <c r="C153" s="1" t="s">
        <v>236</v>
      </c>
      <c r="D153" s="1">
        <v>0</v>
      </c>
      <c r="E153" s="1">
        <f t="shared" si="28"/>
        <v>100</v>
      </c>
      <c r="F153" s="1">
        <v>100</v>
      </c>
    </row>
    <row r="154" spans="1:6" x14ac:dyDescent="0.3">
      <c r="A154" s="48">
        <v>11</v>
      </c>
      <c r="B154" s="48">
        <v>34339</v>
      </c>
      <c r="C154" s="1" t="s">
        <v>237</v>
      </c>
      <c r="D154" s="1">
        <v>0</v>
      </c>
      <c r="E154" s="1">
        <f t="shared" si="28"/>
        <v>1600</v>
      </c>
      <c r="F154" s="1">
        <v>1600</v>
      </c>
    </row>
    <row r="155" spans="1:6" x14ac:dyDescent="0.3">
      <c r="A155" s="48"/>
      <c r="B155" s="48"/>
    </row>
    <row r="156" spans="1:6" x14ac:dyDescent="0.3">
      <c r="A156" s="50"/>
      <c r="B156" s="50"/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93"/>
  <sheetViews>
    <sheetView topLeftCell="A48" zoomScale="106" zoomScaleNormal="106" workbookViewId="0">
      <selection activeCell="C74" sqref="C74:C76"/>
    </sheetView>
  </sheetViews>
  <sheetFormatPr defaultColWidth="9.109375" defaultRowHeight="14.4" x14ac:dyDescent="0.3"/>
  <cols>
    <col min="1" max="1" width="9" style="14" bestFit="1" customWidth="1" collapsed="1"/>
    <col min="2" max="2" width="10.88671875" style="1" customWidth="1" collapsed="1"/>
    <col min="3" max="3" width="68.109375" style="1" bestFit="1" customWidth="1" collapsed="1"/>
    <col min="4" max="4" width="15.33203125" style="1" bestFit="1" customWidth="1" collapsed="1"/>
    <col min="5" max="5" width="15.109375" style="1" bestFit="1" customWidth="1" collapsed="1"/>
    <col min="6" max="6" width="15.33203125" style="1" customWidth="1" collapsed="1"/>
    <col min="7" max="16384" width="9.109375" style="1"/>
  </cols>
  <sheetData>
    <row r="3" spans="1:6" ht="15.6" x14ac:dyDescent="0.3">
      <c r="C3" s="7" t="s">
        <v>157</v>
      </c>
    </row>
    <row r="7" spans="1:6" x14ac:dyDescent="0.3">
      <c r="A7" s="2" t="s">
        <v>0</v>
      </c>
      <c r="B7" s="2" t="s">
        <v>1</v>
      </c>
      <c r="C7" s="2" t="s">
        <v>2</v>
      </c>
      <c r="D7" s="2" t="s">
        <v>3</v>
      </c>
      <c r="E7" s="3" t="s">
        <v>126</v>
      </c>
      <c r="F7" s="3" t="s">
        <v>127</v>
      </c>
    </row>
    <row r="8" spans="1:6" x14ac:dyDescent="0.3">
      <c r="C8" s="1" t="s">
        <v>157</v>
      </c>
      <c r="D8" s="4">
        <f>D9+D26</f>
        <v>10327800</v>
      </c>
      <c r="E8" s="4">
        <f t="shared" ref="E8:F8" si="0">E9+E26</f>
        <v>783800</v>
      </c>
      <c r="F8" s="4">
        <f t="shared" si="0"/>
        <v>11111600</v>
      </c>
    </row>
    <row r="9" spans="1:6" s="5" customFormat="1" x14ac:dyDescent="0.3">
      <c r="A9" s="16"/>
      <c r="B9" s="12" t="s">
        <v>5</v>
      </c>
      <c r="C9" s="12" t="s">
        <v>6</v>
      </c>
      <c r="D9" s="13">
        <f>D10</f>
        <v>9533700</v>
      </c>
      <c r="E9" s="13">
        <f t="shared" ref="E9:F9" si="1">E10</f>
        <v>823100</v>
      </c>
      <c r="F9" s="13">
        <f t="shared" si="1"/>
        <v>10356800</v>
      </c>
    </row>
    <row r="10" spans="1:6" s="5" customFormat="1" x14ac:dyDescent="0.3">
      <c r="A10" s="16"/>
      <c r="B10" s="12" t="s">
        <v>112</v>
      </c>
      <c r="C10" s="12" t="s">
        <v>113</v>
      </c>
      <c r="D10" s="13">
        <f>SUM(D11:D25)</f>
        <v>9533700</v>
      </c>
      <c r="E10" s="13">
        <f t="shared" ref="E10:F10" si="2">SUM(E11:E25)</f>
        <v>823100</v>
      </c>
      <c r="F10" s="13">
        <f t="shared" si="2"/>
        <v>10356800</v>
      </c>
    </row>
    <row r="11" spans="1:6" x14ac:dyDescent="0.3">
      <c r="A11" s="15" t="s">
        <v>114</v>
      </c>
      <c r="B11" s="21" t="s">
        <v>85</v>
      </c>
      <c r="C11" s="21" t="s">
        <v>86</v>
      </c>
      <c r="D11" s="22">
        <v>7589000</v>
      </c>
      <c r="E11" s="9">
        <v>587000</v>
      </c>
      <c r="F11" s="4">
        <f>D11+E11</f>
        <v>8176000</v>
      </c>
    </row>
    <row r="12" spans="1:6" x14ac:dyDescent="0.3">
      <c r="A12" s="15" t="s">
        <v>114</v>
      </c>
      <c r="B12" s="21" t="s">
        <v>180</v>
      </c>
      <c r="C12" s="21" t="s">
        <v>181</v>
      </c>
      <c r="D12" s="22">
        <v>61000</v>
      </c>
      <c r="E12" s="9">
        <v>-26000</v>
      </c>
      <c r="F12" s="4">
        <f t="shared" ref="F12:F25" si="3">D12+E12</f>
        <v>35000</v>
      </c>
    </row>
    <row r="13" spans="1:6" x14ac:dyDescent="0.3">
      <c r="A13" s="15" t="s">
        <v>114</v>
      </c>
      <c r="B13" s="21" t="s">
        <v>182</v>
      </c>
      <c r="C13" s="21" t="s">
        <v>183</v>
      </c>
      <c r="D13" s="22">
        <v>83000</v>
      </c>
      <c r="E13" s="9">
        <v>48500</v>
      </c>
      <c r="F13" s="4">
        <f t="shared" si="3"/>
        <v>131500</v>
      </c>
    </row>
    <row r="14" spans="1:6" x14ac:dyDescent="0.3">
      <c r="A14" s="15" t="s">
        <v>114</v>
      </c>
      <c r="B14" s="21" t="s">
        <v>87</v>
      </c>
      <c r="C14" s="21" t="s">
        <v>88</v>
      </c>
      <c r="D14" s="22">
        <v>58000</v>
      </c>
      <c r="E14" s="9">
        <v>5000</v>
      </c>
      <c r="F14" s="4">
        <f t="shared" si="3"/>
        <v>63000</v>
      </c>
    </row>
    <row r="15" spans="1:6" x14ac:dyDescent="0.3">
      <c r="A15" s="15" t="s">
        <v>114</v>
      </c>
      <c r="B15" s="21" t="s">
        <v>168</v>
      </c>
      <c r="C15" s="21" t="s">
        <v>169</v>
      </c>
      <c r="D15" s="22">
        <v>150000</v>
      </c>
      <c r="E15" s="9">
        <v>10000</v>
      </c>
      <c r="F15" s="4">
        <f t="shared" si="3"/>
        <v>160000</v>
      </c>
    </row>
    <row r="16" spans="1:6" x14ac:dyDescent="0.3">
      <c r="A16" s="15" t="s">
        <v>114</v>
      </c>
      <c r="B16" s="21" t="s">
        <v>184</v>
      </c>
      <c r="C16" s="21" t="s">
        <v>185</v>
      </c>
      <c r="D16" s="22">
        <v>14000</v>
      </c>
      <c r="E16" s="9">
        <v>-14000</v>
      </c>
      <c r="F16" s="4">
        <f t="shared" si="3"/>
        <v>0</v>
      </c>
    </row>
    <row r="17" spans="1:6" x14ac:dyDescent="0.3">
      <c r="A17" s="15" t="s">
        <v>114</v>
      </c>
      <c r="B17" s="21" t="s">
        <v>89</v>
      </c>
      <c r="C17" s="21" t="s">
        <v>90</v>
      </c>
      <c r="D17" s="22">
        <v>15000</v>
      </c>
      <c r="E17" s="9">
        <v>15000</v>
      </c>
      <c r="F17" s="4">
        <f t="shared" si="3"/>
        <v>30000</v>
      </c>
    </row>
    <row r="18" spans="1:6" x14ac:dyDescent="0.3">
      <c r="A18" s="15" t="s">
        <v>114</v>
      </c>
      <c r="B18" s="21" t="s">
        <v>91</v>
      </c>
      <c r="C18" s="21" t="s">
        <v>92</v>
      </c>
      <c r="D18" s="22">
        <v>114000</v>
      </c>
      <c r="E18" s="9">
        <v>1000</v>
      </c>
      <c r="F18" s="4">
        <f t="shared" si="3"/>
        <v>115000</v>
      </c>
    </row>
    <row r="19" spans="1:6" x14ac:dyDescent="0.3">
      <c r="A19" s="15" t="s">
        <v>114</v>
      </c>
      <c r="B19" s="21" t="s">
        <v>93</v>
      </c>
      <c r="C19" s="21" t="s">
        <v>94</v>
      </c>
      <c r="D19" s="22">
        <v>1700</v>
      </c>
      <c r="E19" s="9">
        <v>1800</v>
      </c>
      <c r="F19" s="4">
        <f t="shared" si="3"/>
        <v>3500</v>
      </c>
    </row>
    <row r="20" spans="1:6" x14ac:dyDescent="0.3">
      <c r="A20" s="15" t="s">
        <v>114</v>
      </c>
      <c r="B20" s="21" t="s">
        <v>95</v>
      </c>
      <c r="C20" s="21" t="s">
        <v>96</v>
      </c>
      <c r="D20" s="22">
        <v>1276000</v>
      </c>
      <c r="E20" s="9">
        <v>104300</v>
      </c>
      <c r="F20" s="4">
        <f t="shared" si="3"/>
        <v>1380300</v>
      </c>
    </row>
    <row r="21" spans="1:6" x14ac:dyDescent="0.3">
      <c r="A21" s="15" t="s">
        <v>114</v>
      </c>
      <c r="B21" s="21" t="s">
        <v>97</v>
      </c>
      <c r="C21" s="21" t="s">
        <v>98</v>
      </c>
      <c r="D21" s="22">
        <v>160000</v>
      </c>
      <c r="E21" s="9">
        <v>50000</v>
      </c>
      <c r="F21" s="4">
        <f t="shared" si="3"/>
        <v>210000</v>
      </c>
    </row>
    <row r="22" spans="1:6" x14ac:dyDescent="0.3">
      <c r="A22" s="15" t="s">
        <v>114</v>
      </c>
      <c r="B22" s="21" t="s">
        <v>115</v>
      </c>
      <c r="C22" s="21" t="s">
        <v>116</v>
      </c>
      <c r="D22" s="22">
        <v>12000</v>
      </c>
      <c r="E22" s="9"/>
      <c r="F22" s="4">
        <f t="shared" si="3"/>
        <v>12000</v>
      </c>
    </row>
    <row r="23" spans="1:6" x14ac:dyDescent="0.3">
      <c r="A23" s="48">
        <v>49</v>
      </c>
      <c r="B23" s="48">
        <v>32113</v>
      </c>
      <c r="C23" s="1" t="s">
        <v>231</v>
      </c>
      <c r="D23" s="22"/>
      <c r="E23" s="9">
        <v>21500</v>
      </c>
      <c r="F23" s="4">
        <f t="shared" si="3"/>
        <v>21500</v>
      </c>
    </row>
    <row r="24" spans="1:6" x14ac:dyDescent="0.3">
      <c r="A24" s="48">
        <v>49</v>
      </c>
      <c r="B24" s="48">
        <v>32961</v>
      </c>
      <c r="C24" s="1" t="s">
        <v>234</v>
      </c>
      <c r="D24" s="22"/>
      <c r="E24" s="9">
        <v>10500</v>
      </c>
      <c r="F24" s="4">
        <f t="shared" si="3"/>
        <v>10500</v>
      </c>
    </row>
    <row r="25" spans="1:6" x14ac:dyDescent="0.3">
      <c r="A25" s="48">
        <v>49</v>
      </c>
      <c r="B25" s="48">
        <v>34339</v>
      </c>
      <c r="C25" s="1" t="s">
        <v>237</v>
      </c>
      <c r="D25" s="22"/>
      <c r="E25" s="9">
        <v>8500</v>
      </c>
      <c r="F25" s="4">
        <f t="shared" si="3"/>
        <v>8500</v>
      </c>
    </row>
    <row r="26" spans="1:6" s="5" customFormat="1" x14ac:dyDescent="0.3">
      <c r="A26" s="16"/>
      <c r="B26" s="12" t="s">
        <v>75</v>
      </c>
      <c r="C26" s="12" t="s">
        <v>76</v>
      </c>
      <c r="D26" s="13">
        <f>D27+D52+D69+D67</f>
        <v>794100</v>
      </c>
      <c r="E26" s="13">
        <f>E27+E52+E69+E67</f>
        <v>-39300</v>
      </c>
      <c r="F26" s="13">
        <f>F27+F52+F69+F67</f>
        <v>754800</v>
      </c>
    </row>
    <row r="27" spans="1:6" s="5" customFormat="1" x14ac:dyDescent="0.3">
      <c r="A27" s="16"/>
      <c r="B27" s="12" t="s">
        <v>77</v>
      </c>
      <c r="C27" s="12" t="s">
        <v>78</v>
      </c>
      <c r="D27" s="13">
        <f>D31+D28</f>
        <v>219100</v>
      </c>
      <c r="E27" s="13">
        <f t="shared" ref="E27:F27" si="4">E31+E28</f>
        <v>21500</v>
      </c>
      <c r="F27" s="13">
        <f t="shared" si="4"/>
        <v>240600</v>
      </c>
    </row>
    <row r="28" spans="1:6" s="5" customFormat="1" x14ac:dyDescent="0.3">
      <c r="A28" s="36">
        <v>25</v>
      </c>
      <c r="B28"/>
      <c r="C28" s="31" t="s">
        <v>153</v>
      </c>
      <c r="D28" s="32">
        <f>SUM(D29:D30)</f>
        <v>15100</v>
      </c>
      <c r="E28" s="32">
        <f t="shared" ref="E28:F28" si="5">SUM(E29:E30)</f>
        <v>-10000</v>
      </c>
      <c r="F28" s="32">
        <f t="shared" si="5"/>
        <v>5100</v>
      </c>
    </row>
    <row r="29" spans="1:6" s="5" customFormat="1" x14ac:dyDescent="0.3">
      <c r="A29" s="25">
        <v>25</v>
      </c>
      <c r="B29" s="21" t="s">
        <v>25</v>
      </c>
      <c r="C29" s="21" t="s">
        <v>26</v>
      </c>
      <c r="D29" s="22">
        <v>100</v>
      </c>
      <c r="E29" s="29">
        <v>0</v>
      </c>
      <c r="F29" s="29">
        <f>D29+E29</f>
        <v>100</v>
      </c>
    </row>
    <row r="30" spans="1:6" s="5" customFormat="1" x14ac:dyDescent="0.3">
      <c r="A30" s="25">
        <v>25</v>
      </c>
      <c r="B30" t="s">
        <v>33</v>
      </c>
      <c r="C30" t="s">
        <v>34</v>
      </c>
      <c r="D30" s="34">
        <v>15000</v>
      </c>
      <c r="E30" s="29">
        <v>-10000</v>
      </c>
      <c r="F30" s="29">
        <f>D30+E30</f>
        <v>5000</v>
      </c>
    </row>
    <row r="31" spans="1:6" s="5" customFormat="1" x14ac:dyDescent="0.3">
      <c r="A31" s="33" t="s">
        <v>117</v>
      </c>
      <c r="B31" s="31"/>
      <c r="C31" s="31" t="s">
        <v>152</v>
      </c>
      <c r="D31" s="32">
        <f xml:space="preserve"> SUM(D32:D51)</f>
        <v>204000</v>
      </c>
      <c r="E31" s="32">
        <f t="shared" ref="E31:F31" si="6" xml:space="preserve"> SUM(E32:E51)</f>
        <v>31500</v>
      </c>
      <c r="F31" s="32">
        <f t="shared" si="6"/>
        <v>235500</v>
      </c>
    </row>
    <row r="32" spans="1:6" x14ac:dyDescent="0.3">
      <c r="A32" s="25" t="s">
        <v>117</v>
      </c>
      <c r="B32" s="21" t="s">
        <v>17</v>
      </c>
      <c r="C32" s="21" t="s">
        <v>18</v>
      </c>
      <c r="D32" s="22">
        <v>2500</v>
      </c>
      <c r="E32" s="22">
        <v>-2500</v>
      </c>
      <c r="F32" s="4">
        <f>D32+E32</f>
        <v>0</v>
      </c>
    </row>
    <row r="33" spans="1:6" x14ac:dyDescent="0.3">
      <c r="A33" s="25" t="s">
        <v>117</v>
      </c>
      <c r="B33" s="21" t="s">
        <v>19</v>
      </c>
      <c r="C33" s="21" t="s">
        <v>20</v>
      </c>
      <c r="D33" s="22">
        <v>2000</v>
      </c>
      <c r="E33" s="22">
        <v>-2000</v>
      </c>
      <c r="F33" s="4">
        <f t="shared" ref="F33:F51" si="7">D33+E33</f>
        <v>0</v>
      </c>
    </row>
    <row r="34" spans="1:6" x14ac:dyDescent="0.3">
      <c r="A34" s="25" t="s">
        <v>117</v>
      </c>
      <c r="B34" s="21" t="s">
        <v>21</v>
      </c>
      <c r="C34" s="21" t="s">
        <v>22</v>
      </c>
      <c r="D34" s="22">
        <v>3000</v>
      </c>
      <c r="E34" s="22">
        <v>-3000</v>
      </c>
      <c r="F34" s="4">
        <f t="shared" si="7"/>
        <v>0</v>
      </c>
    </row>
    <row r="35" spans="1:6" x14ac:dyDescent="0.3">
      <c r="A35" s="25" t="s">
        <v>117</v>
      </c>
      <c r="B35" s="21" t="s">
        <v>23</v>
      </c>
      <c r="C35" s="21" t="s">
        <v>24</v>
      </c>
      <c r="D35" s="22">
        <v>3000</v>
      </c>
      <c r="E35" s="22"/>
      <c r="F35" s="4">
        <f t="shared" si="7"/>
        <v>3000</v>
      </c>
    </row>
    <row r="36" spans="1:6" x14ac:dyDescent="0.3">
      <c r="A36" s="25" t="s">
        <v>117</v>
      </c>
      <c r="B36" s="21" t="s">
        <v>25</v>
      </c>
      <c r="C36" s="21" t="s">
        <v>26</v>
      </c>
      <c r="D36" s="22">
        <v>17500</v>
      </c>
      <c r="E36" s="22">
        <v>-1500</v>
      </c>
      <c r="F36" s="4">
        <f t="shared" si="7"/>
        <v>16000</v>
      </c>
    </row>
    <row r="37" spans="1:6" x14ac:dyDescent="0.3">
      <c r="A37" s="25" t="s">
        <v>117</v>
      </c>
      <c r="B37" s="21" t="s">
        <v>105</v>
      </c>
      <c r="C37" s="21" t="s">
        <v>106</v>
      </c>
      <c r="D37" s="22">
        <v>52000</v>
      </c>
      <c r="E37" s="22"/>
      <c r="F37" s="4">
        <f t="shared" si="7"/>
        <v>52000</v>
      </c>
    </row>
    <row r="38" spans="1:6" x14ac:dyDescent="0.3">
      <c r="A38" s="25" t="s">
        <v>117</v>
      </c>
      <c r="B38" s="21" t="s">
        <v>136</v>
      </c>
      <c r="C38" s="21" t="s">
        <v>137</v>
      </c>
      <c r="D38" s="22">
        <v>32000</v>
      </c>
      <c r="E38" s="22">
        <v>-12000</v>
      </c>
      <c r="F38" s="4">
        <f t="shared" si="7"/>
        <v>20000</v>
      </c>
    </row>
    <row r="39" spans="1:6" x14ac:dyDescent="0.3">
      <c r="A39" s="25" t="s">
        <v>117</v>
      </c>
      <c r="B39" s="21" t="s">
        <v>186</v>
      </c>
      <c r="C39" s="21" t="s">
        <v>187</v>
      </c>
      <c r="D39" s="22">
        <v>0</v>
      </c>
      <c r="E39" s="22">
        <v>3200</v>
      </c>
      <c r="F39" s="4">
        <f t="shared" si="7"/>
        <v>3200</v>
      </c>
    </row>
    <row r="40" spans="1:6" x14ac:dyDescent="0.3">
      <c r="A40" s="25" t="s">
        <v>117</v>
      </c>
      <c r="B40" s="21" t="s">
        <v>188</v>
      </c>
      <c r="C40" s="21" t="s">
        <v>189</v>
      </c>
      <c r="D40" s="22">
        <v>0</v>
      </c>
      <c r="E40" s="22">
        <v>3800</v>
      </c>
      <c r="F40" s="4">
        <f t="shared" si="7"/>
        <v>3800</v>
      </c>
    </row>
    <row r="41" spans="1:6" x14ac:dyDescent="0.3">
      <c r="A41" s="25" t="s">
        <v>117</v>
      </c>
      <c r="B41" s="21" t="s">
        <v>41</v>
      </c>
      <c r="C41" s="21" t="s">
        <v>42</v>
      </c>
      <c r="D41" s="22">
        <v>4500</v>
      </c>
      <c r="E41" s="22">
        <v>-4500</v>
      </c>
      <c r="F41" s="4">
        <f t="shared" si="7"/>
        <v>0</v>
      </c>
    </row>
    <row r="42" spans="1:6" x14ac:dyDescent="0.3">
      <c r="A42" s="25" t="s">
        <v>117</v>
      </c>
      <c r="B42" s="21" t="s">
        <v>43</v>
      </c>
      <c r="C42" s="21" t="s">
        <v>44</v>
      </c>
      <c r="D42" s="22">
        <v>1000</v>
      </c>
      <c r="E42" s="22"/>
      <c r="F42" s="4">
        <f t="shared" si="7"/>
        <v>1000</v>
      </c>
    </row>
    <row r="43" spans="1:6" x14ac:dyDescent="0.3">
      <c r="A43" s="25" t="s">
        <v>117</v>
      </c>
      <c r="B43" s="21" t="s">
        <v>45</v>
      </c>
      <c r="C43" s="21" t="s">
        <v>46</v>
      </c>
      <c r="D43" s="22">
        <v>0</v>
      </c>
      <c r="E43" s="22">
        <v>4000</v>
      </c>
      <c r="F43" s="4">
        <f t="shared" si="7"/>
        <v>4000</v>
      </c>
    </row>
    <row r="44" spans="1:6" x14ac:dyDescent="0.3">
      <c r="A44" s="25" t="s">
        <v>117</v>
      </c>
      <c r="B44" s="21" t="s">
        <v>190</v>
      </c>
      <c r="C44" s="21" t="s">
        <v>191</v>
      </c>
      <c r="D44" s="22">
        <v>7000</v>
      </c>
      <c r="E44" s="22">
        <v>-7000</v>
      </c>
      <c r="F44" s="4">
        <f t="shared" si="7"/>
        <v>0</v>
      </c>
    </row>
    <row r="45" spans="1:6" x14ac:dyDescent="0.3">
      <c r="A45" s="25" t="s">
        <v>117</v>
      </c>
      <c r="B45" s="21" t="s">
        <v>158</v>
      </c>
      <c r="C45" s="21" t="s">
        <v>159</v>
      </c>
      <c r="D45" s="22">
        <v>0</v>
      </c>
      <c r="E45" s="22">
        <v>12500</v>
      </c>
      <c r="F45" s="4">
        <f t="shared" si="7"/>
        <v>12500</v>
      </c>
    </row>
    <row r="46" spans="1:6" x14ac:dyDescent="0.3">
      <c r="A46" s="25" t="s">
        <v>117</v>
      </c>
      <c r="B46" s="21" t="s">
        <v>61</v>
      </c>
      <c r="C46" s="21" t="s">
        <v>62</v>
      </c>
      <c r="D46" s="22">
        <v>1000</v>
      </c>
      <c r="E46" s="22">
        <v>-1000</v>
      </c>
      <c r="F46" s="4">
        <f t="shared" si="7"/>
        <v>0</v>
      </c>
    </row>
    <row r="47" spans="1:6" x14ac:dyDescent="0.3">
      <c r="A47" s="25" t="s">
        <v>117</v>
      </c>
      <c r="B47" s="21" t="s">
        <v>192</v>
      </c>
      <c r="C47" s="21" t="s">
        <v>193</v>
      </c>
      <c r="D47" s="22">
        <v>73000</v>
      </c>
      <c r="E47" s="22">
        <v>-73000</v>
      </c>
      <c r="F47" s="4">
        <f t="shared" si="7"/>
        <v>0</v>
      </c>
    </row>
    <row r="48" spans="1:6" x14ac:dyDescent="0.3">
      <c r="A48" s="25" t="s">
        <v>117</v>
      </c>
      <c r="B48" s="21" t="s">
        <v>81</v>
      </c>
      <c r="C48" s="21" t="s">
        <v>82</v>
      </c>
      <c r="D48" s="22">
        <v>0</v>
      </c>
      <c r="E48" s="22">
        <v>110000</v>
      </c>
      <c r="F48" s="4">
        <f t="shared" si="7"/>
        <v>110000</v>
      </c>
    </row>
    <row r="49" spans="1:6" x14ac:dyDescent="0.3">
      <c r="A49" s="25" t="s">
        <v>117</v>
      </c>
      <c r="B49" s="21" t="s">
        <v>194</v>
      </c>
      <c r="C49" s="21" t="s">
        <v>195</v>
      </c>
      <c r="D49" s="22">
        <v>5500</v>
      </c>
      <c r="E49" s="22">
        <v>-5500</v>
      </c>
      <c r="F49" s="4">
        <f t="shared" si="7"/>
        <v>0</v>
      </c>
    </row>
    <row r="50" spans="1:6" x14ac:dyDescent="0.3">
      <c r="A50" s="48">
        <v>55</v>
      </c>
      <c r="B50" s="48">
        <v>32394</v>
      </c>
      <c r="C50" s="1" t="s">
        <v>243</v>
      </c>
      <c r="D50" s="22"/>
      <c r="E50" s="22">
        <v>1500</v>
      </c>
      <c r="F50" s="4">
        <f t="shared" si="7"/>
        <v>1500</v>
      </c>
    </row>
    <row r="51" spans="1:6" ht="15.75" customHeight="1" x14ac:dyDescent="0.3">
      <c r="A51" s="48">
        <v>55</v>
      </c>
      <c r="B51" s="48">
        <v>32921</v>
      </c>
      <c r="C51" s="1" t="s">
        <v>244</v>
      </c>
      <c r="D51" s="22"/>
      <c r="E51" s="22">
        <v>8500</v>
      </c>
      <c r="F51" s="4">
        <f t="shared" si="7"/>
        <v>8500</v>
      </c>
    </row>
    <row r="52" spans="1:6" s="5" customFormat="1" x14ac:dyDescent="0.3">
      <c r="A52" s="16"/>
      <c r="B52" s="12" t="s">
        <v>83</v>
      </c>
      <c r="C52" s="12" t="s">
        <v>84</v>
      </c>
      <c r="D52" s="13">
        <f>SUM(D53:D66)</f>
        <v>318000</v>
      </c>
      <c r="E52" s="13">
        <f t="shared" ref="E52:F52" si="8">SUM(E53:E66)</f>
        <v>-60800</v>
      </c>
      <c r="F52" s="13">
        <f t="shared" si="8"/>
        <v>257200</v>
      </c>
    </row>
    <row r="53" spans="1:6" s="10" customFormat="1" x14ac:dyDescent="0.3">
      <c r="A53" s="48">
        <v>55</v>
      </c>
      <c r="B53" s="48">
        <v>31111</v>
      </c>
      <c r="C53" s="1" t="s">
        <v>245</v>
      </c>
      <c r="D53" s="29">
        <v>0</v>
      </c>
      <c r="E53" s="29">
        <v>40000</v>
      </c>
      <c r="F53" s="29">
        <f>D53+E53</f>
        <v>40000</v>
      </c>
    </row>
    <row r="54" spans="1:6" x14ac:dyDescent="0.3">
      <c r="A54" s="25" t="s">
        <v>117</v>
      </c>
      <c r="B54" s="21" t="s">
        <v>17</v>
      </c>
      <c r="C54" s="21" t="s">
        <v>18</v>
      </c>
      <c r="D54" s="22">
        <v>10000</v>
      </c>
      <c r="E54" s="9">
        <v>-10000</v>
      </c>
      <c r="F54" s="29">
        <f t="shared" ref="F54:F66" si="9">D54+E54</f>
        <v>0</v>
      </c>
    </row>
    <row r="55" spans="1:6" x14ac:dyDescent="0.3">
      <c r="A55" s="25" t="s">
        <v>117</v>
      </c>
      <c r="B55" s="21" t="s">
        <v>21</v>
      </c>
      <c r="C55" s="21" t="s">
        <v>22</v>
      </c>
      <c r="D55" s="22">
        <v>5000</v>
      </c>
      <c r="E55" s="9">
        <v>-5000</v>
      </c>
      <c r="F55" s="29">
        <f t="shared" si="9"/>
        <v>0</v>
      </c>
    </row>
    <row r="56" spans="1:6" x14ac:dyDescent="0.3">
      <c r="A56" s="25" t="s">
        <v>117</v>
      </c>
      <c r="B56" s="21" t="s">
        <v>23</v>
      </c>
      <c r="C56" s="21" t="s">
        <v>24</v>
      </c>
      <c r="D56" s="22">
        <v>5000</v>
      </c>
      <c r="E56" s="9">
        <v>-5000</v>
      </c>
      <c r="F56" s="29">
        <f t="shared" si="9"/>
        <v>0</v>
      </c>
    </row>
    <row r="57" spans="1:6" x14ac:dyDescent="0.3">
      <c r="A57" s="25" t="s">
        <v>117</v>
      </c>
      <c r="B57" s="21" t="s">
        <v>105</v>
      </c>
      <c r="C57" s="21" t="s">
        <v>106</v>
      </c>
      <c r="D57" s="22">
        <v>168000</v>
      </c>
      <c r="E57" s="9">
        <v>49200</v>
      </c>
      <c r="F57" s="29">
        <f t="shared" si="9"/>
        <v>217200</v>
      </c>
    </row>
    <row r="58" spans="1:6" x14ac:dyDescent="0.3">
      <c r="A58" s="25" t="s">
        <v>117</v>
      </c>
      <c r="B58" s="21" t="s">
        <v>27</v>
      </c>
      <c r="C58" s="21" t="s">
        <v>28</v>
      </c>
      <c r="D58" s="22">
        <v>10000</v>
      </c>
      <c r="E58" s="9">
        <v>-10000</v>
      </c>
      <c r="F58" s="29">
        <f t="shared" si="9"/>
        <v>0</v>
      </c>
    </row>
    <row r="59" spans="1:6" x14ac:dyDescent="0.3">
      <c r="A59" s="25" t="s">
        <v>117</v>
      </c>
      <c r="B59" s="21" t="s">
        <v>134</v>
      </c>
      <c r="C59" s="21" t="s">
        <v>135</v>
      </c>
      <c r="D59" s="22">
        <v>5000</v>
      </c>
      <c r="E59" s="9">
        <v>-5000</v>
      </c>
      <c r="F59" s="29">
        <f t="shared" si="9"/>
        <v>0</v>
      </c>
    </row>
    <row r="60" spans="1:6" x14ac:dyDescent="0.3">
      <c r="A60" s="25" t="s">
        <v>117</v>
      </c>
      <c r="B60" s="21" t="s">
        <v>138</v>
      </c>
      <c r="C60" s="21" t="s">
        <v>139</v>
      </c>
      <c r="D60" s="22">
        <v>20000</v>
      </c>
      <c r="E60" s="9">
        <v>-20000</v>
      </c>
      <c r="F60" s="29">
        <f t="shared" si="9"/>
        <v>0</v>
      </c>
    </row>
    <row r="61" spans="1:6" x14ac:dyDescent="0.3">
      <c r="A61" s="25" t="s">
        <v>117</v>
      </c>
      <c r="B61" s="21" t="s">
        <v>33</v>
      </c>
      <c r="C61" s="21" t="s">
        <v>34</v>
      </c>
      <c r="D61" s="22">
        <v>15000</v>
      </c>
      <c r="E61" s="9">
        <v>-15000</v>
      </c>
      <c r="F61" s="29">
        <f t="shared" si="9"/>
        <v>0</v>
      </c>
    </row>
    <row r="62" spans="1:6" x14ac:dyDescent="0.3">
      <c r="A62" s="25" t="s">
        <v>117</v>
      </c>
      <c r="B62" s="21" t="s">
        <v>43</v>
      </c>
      <c r="C62" s="21" t="s">
        <v>44</v>
      </c>
      <c r="D62" s="22">
        <v>40000</v>
      </c>
      <c r="E62" s="9">
        <v>-40000</v>
      </c>
      <c r="F62" s="29">
        <f t="shared" si="9"/>
        <v>0</v>
      </c>
    </row>
    <row r="63" spans="1:6" x14ac:dyDescent="0.3">
      <c r="A63" s="25" t="s">
        <v>117</v>
      </c>
      <c r="B63" s="21" t="s">
        <v>45</v>
      </c>
      <c r="C63" s="21" t="s">
        <v>46</v>
      </c>
      <c r="D63" s="22">
        <v>0</v>
      </c>
      <c r="E63" s="9">
        <v>0</v>
      </c>
      <c r="F63" s="29">
        <f t="shared" si="9"/>
        <v>0</v>
      </c>
    </row>
    <row r="64" spans="1:6" x14ac:dyDescent="0.3">
      <c r="A64" s="25" t="s">
        <v>117</v>
      </c>
      <c r="B64" s="21" t="s">
        <v>47</v>
      </c>
      <c r="C64" s="21" t="s">
        <v>48</v>
      </c>
      <c r="D64" s="22">
        <v>4000</v>
      </c>
      <c r="E64" s="9">
        <v>-4000</v>
      </c>
      <c r="F64" s="29">
        <f t="shared" si="9"/>
        <v>0</v>
      </c>
    </row>
    <row r="65" spans="1:6" x14ac:dyDescent="0.3">
      <c r="A65" s="25" t="s">
        <v>117</v>
      </c>
      <c r="B65" s="21" t="s">
        <v>120</v>
      </c>
      <c r="C65" s="21" t="s">
        <v>121</v>
      </c>
      <c r="D65" s="22">
        <v>6000</v>
      </c>
      <c r="E65" s="9">
        <v>-6000</v>
      </c>
      <c r="F65" s="29">
        <f t="shared" si="9"/>
        <v>0</v>
      </c>
    </row>
    <row r="66" spans="1:6" x14ac:dyDescent="0.3">
      <c r="A66" s="25" t="s">
        <v>117</v>
      </c>
      <c r="B66" s="21" t="s">
        <v>155</v>
      </c>
      <c r="C66" s="21" t="s">
        <v>156</v>
      </c>
      <c r="D66" s="22">
        <v>30000</v>
      </c>
      <c r="E66" s="9">
        <v>-30000</v>
      </c>
      <c r="F66" s="29">
        <f t="shared" si="9"/>
        <v>0</v>
      </c>
    </row>
    <row r="67" spans="1:6" s="5" customFormat="1" x14ac:dyDescent="0.3">
      <c r="A67" s="27"/>
      <c r="B67" s="28">
        <v>18055037</v>
      </c>
      <c r="C67" s="19" t="s">
        <v>170</v>
      </c>
      <c r="D67" s="20">
        <f>D68</f>
        <v>12000</v>
      </c>
      <c r="E67" s="20">
        <f>E68</f>
        <v>0</v>
      </c>
      <c r="F67" s="20">
        <f>F68</f>
        <v>12000</v>
      </c>
    </row>
    <row r="68" spans="1:6" x14ac:dyDescent="0.3">
      <c r="A68" s="25" t="s">
        <v>117</v>
      </c>
      <c r="B68" s="21" t="s">
        <v>122</v>
      </c>
      <c r="C68" s="21" t="s">
        <v>123</v>
      </c>
      <c r="D68" s="24">
        <v>12000</v>
      </c>
      <c r="E68" s="9"/>
      <c r="F68" s="9">
        <f>D68+E68</f>
        <v>12000</v>
      </c>
    </row>
    <row r="69" spans="1:6" x14ac:dyDescent="0.3">
      <c r="A69" s="16"/>
      <c r="B69" s="12" t="s">
        <v>124</v>
      </c>
      <c r="C69" s="12" t="s">
        <v>125</v>
      </c>
      <c r="D69" s="13">
        <f>D70</f>
        <v>245000</v>
      </c>
      <c r="E69" s="13">
        <f t="shared" ref="E69:F69" si="10">E70</f>
        <v>0</v>
      </c>
      <c r="F69" s="13">
        <f t="shared" si="10"/>
        <v>245000</v>
      </c>
    </row>
    <row r="70" spans="1:6" x14ac:dyDescent="0.3">
      <c r="A70" s="14" t="s">
        <v>117</v>
      </c>
      <c r="B70" t="s">
        <v>110</v>
      </c>
      <c r="C70" t="s">
        <v>111</v>
      </c>
      <c r="D70" s="34">
        <v>245000</v>
      </c>
      <c r="E70" s="4"/>
      <c r="F70" s="4">
        <f>D70+E70</f>
        <v>245000</v>
      </c>
    </row>
    <row r="71" spans="1:6" x14ac:dyDescent="0.3">
      <c r="A71" s="18"/>
      <c r="B71" s="6"/>
      <c r="C71" s="6"/>
      <c r="D71" s="6"/>
      <c r="E71" s="6"/>
      <c r="F71" s="6"/>
    </row>
    <row r="74" spans="1:6" x14ac:dyDescent="0.3">
      <c r="C74" s="4" t="s">
        <v>131</v>
      </c>
      <c r="D74" s="1">
        <f>D10</f>
        <v>9533700</v>
      </c>
      <c r="E74" s="1">
        <f>E10</f>
        <v>823100</v>
      </c>
      <c r="F74" s="1">
        <f>F10</f>
        <v>10356800</v>
      </c>
    </row>
    <row r="75" spans="1:6" x14ac:dyDescent="0.3">
      <c r="C75" s="4" t="s">
        <v>132</v>
      </c>
      <c r="D75" s="1">
        <f>D28</f>
        <v>15100</v>
      </c>
      <c r="E75" s="1">
        <f>E28</f>
        <v>-10000</v>
      </c>
      <c r="F75" s="1">
        <f>F28</f>
        <v>5100</v>
      </c>
    </row>
    <row r="76" spans="1:6" x14ac:dyDescent="0.3">
      <c r="C76" s="4" t="s">
        <v>133</v>
      </c>
      <c r="D76" s="1">
        <f>D31+D52+D69+D67</f>
        <v>779000</v>
      </c>
      <c r="E76" s="1">
        <f>E31+E52+E69+E67</f>
        <v>-29300</v>
      </c>
      <c r="F76" s="1">
        <f>F31+F52+F69+F67</f>
        <v>749700</v>
      </c>
    </row>
    <row r="77" spans="1:6" x14ac:dyDescent="0.3">
      <c r="D77" s="1">
        <f>SUM(D74:D76)</f>
        <v>10327800</v>
      </c>
      <c r="E77" s="1">
        <f t="shared" ref="E77:F77" si="11">SUM(E74:E76)</f>
        <v>783800</v>
      </c>
      <c r="F77" s="1">
        <f t="shared" si="11"/>
        <v>11111600</v>
      </c>
    </row>
    <row r="78" spans="1:6" x14ac:dyDescent="0.3">
      <c r="D78" s="1">
        <f>D77-D8</f>
        <v>0</v>
      </c>
      <c r="E78" s="1">
        <f t="shared" ref="E78:F78" si="12">E77-E8</f>
        <v>0</v>
      </c>
      <c r="F78" s="1">
        <f t="shared" si="12"/>
        <v>0</v>
      </c>
    </row>
    <row r="81" spans="1:6" x14ac:dyDescent="0.3">
      <c r="A81" s="48"/>
      <c r="B81" s="55">
        <v>18054004</v>
      </c>
      <c r="C81" s="5" t="s">
        <v>113</v>
      </c>
    </row>
    <row r="82" spans="1:6" x14ac:dyDescent="0.3">
      <c r="A82" s="48">
        <v>49</v>
      </c>
      <c r="B82" s="56">
        <v>32113</v>
      </c>
      <c r="C82" s="1" t="s">
        <v>231</v>
      </c>
      <c r="D82" s="1">
        <v>0</v>
      </c>
      <c r="E82" s="1">
        <f>F82-D82</f>
        <v>21500</v>
      </c>
      <c r="F82" s="1">
        <v>21500</v>
      </c>
    </row>
    <row r="83" spans="1:6" x14ac:dyDescent="0.3">
      <c r="A83" s="48">
        <v>49</v>
      </c>
      <c r="B83" s="56">
        <v>32961</v>
      </c>
      <c r="C83" s="1" t="s">
        <v>234</v>
      </c>
      <c r="D83" s="1">
        <v>0</v>
      </c>
      <c r="E83" s="1">
        <f>F83-D83</f>
        <v>10500</v>
      </c>
      <c r="F83" s="1">
        <v>10500</v>
      </c>
    </row>
    <row r="84" spans="1:6" x14ac:dyDescent="0.3">
      <c r="A84" s="48">
        <v>49</v>
      </c>
      <c r="B84" s="56">
        <v>34339</v>
      </c>
      <c r="C84" s="1" t="s">
        <v>237</v>
      </c>
      <c r="D84" s="1">
        <v>0</v>
      </c>
      <c r="E84" s="1">
        <f>F84-D84</f>
        <v>8600</v>
      </c>
      <c r="F84" s="1">
        <v>8600</v>
      </c>
    </row>
    <row r="85" spans="1:6" x14ac:dyDescent="0.3">
      <c r="A85" s="48"/>
      <c r="B85" s="48"/>
    </row>
    <row r="86" spans="1:6" x14ac:dyDescent="0.3">
      <c r="A86" s="48"/>
      <c r="B86" s="55">
        <v>18055002</v>
      </c>
      <c r="C86" s="5" t="s">
        <v>242</v>
      </c>
    </row>
    <row r="87" spans="1:6" x14ac:dyDescent="0.3">
      <c r="A87" s="48">
        <v>55</v>
      </c>
      <c r="B87" s="56">
        <v>32394</v>
      </c>
      <c r="C87" s="1" t="s">
        <v>243</v>
      </c>
      <c r="D87" s="1">
        <v>0</v>
      </c>
      <c r="E87" s="1">
        <f>F87-D87</f>
        <v>1500</v>
      </c>
      <c r="F87" s="1">
        <v>1500</v>
      </c>
    </row>
    <row r="88" spans="1:6" x14ac:dyDescent="0.3">
      <c r="A88" s="48">
        <v>55</v>
      </c>
      <c r="B88" s="56">
        <v>32921</v>
      </c>
      <c r="C88" s="1" t="s">
        <v>244</v>
      </c>
      <c r="D88" s="1">
        <v>0</v>
      </c>
      <c r="E88" s="1">
        <f>F88-D88</f>
        <v>8500</v>
      </c>
      <c r="F88" s="1">
        <v>8500</v>
      </c>
    </row>
    <row r="89" spans="1:6" x14ac:dyDescent="0.3">
      <c r="A89" s="48"/>
      <c r="B89" s="48"/>
    </row>
    <row r="90" spans="1:6" x14ac:dyDescent="0.3">
      <c r="A90" s="50"/>
      <c r="B90" s="50"/>
    </row>
    <row r="91" spans="1:6" x14ac:dyDescent="0.3">
      <c r="A91" s="48"/>
      <c r="B91" s="55">
        <v>18055006</v>
      </c>
      <c r="C91" s="5" t="s">
        <v>84</v>
      </c>
    </row>
    <row r="92" spans="1:6" x14ac:dyDescent="0.3">
      <c r="A92" s="48">
        <v>55</v>
      </c>
      <c r="B92" s="56">
        <v>31111</v>
      </c>
      <c r="C92" s="1" t="s">
        <v>245</v>
      </c>
      <c r="D92" s="1">
        <v>0</v>
      </c>
      <c r="E92" s="1">
        <f>F92-D92</f>
        <v>40000</v>
      </c>
      <c r="F92" s="1">
        <v>40000</v>
      </c>
    </row>
    <row r="93" spans="1:6" x14ac:dyDescent="0.3">
      <c r="A93" s="53"/>
      <c r="B93" s="5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H208"/>
  <sheetViews>
    <sheetView tabSelected="1" topLeftCell="A141" workbookViewId="0">
      <selection activeCell="G141" sqref="G141"/>
    </sheetView>
  </sheetViews>
  <sheetFormatPr defaultColWidth="9.109375" defaultRowHeight="14.4" x14ac:dyDescent="0.3"/>
  <cols>
    <col min="1" max="1" width="9" style="14" bestFit="1" customWidth="1" collapsed="1"/>
    <col min="2" max="2" width="10" style="1" customWidth="1" collapsed="1"/>
    <col min="3" max="3" width="73" style="1" bestFit="1" customWidth="1" collapsed="1"/>
    <col min="4" max="4" width="12.6640625" style="1" bestFit="1" customWidth="1" collapsed="1"/>
    <col min="5" max="5" width="15.109375" style="1" bestFit="1" customWidth="1" collapsed="1"/>
    <col min="6" max="6" width="15.109375" style="1" customWidth="1" collapsed="1"/>
    <col min="7" max="7" width="9.109375" style="1"/>
    <col min="8" max="8" width="10.109375" style="1" bestFit="1" customWidth="1"/>
    <col min="9" max="10" width="9.109375" style="1"/>
    <col min="11" max="11" width="12.6640625" style="1" bestFit="1" customWidth="1"/>
    <col min="12" max="16384" width="9.109375" style="1"/>
  </cols>
  <sheetData>
    <row r="3" spans="1:8" ht="15.6" x14ac:dyDescent="0.3">
      <c r="C3" s="7" t="str">
        <f>'prorač. '!C3</f>
        <v>OSNOVNA ŠKOLA M. DRŽIĆ</v>
      </c>
    </row>
    <row r="7" spans="1:8" x14ac:dyDescent="0.3">
      <c r="A7" s="2" t="s">
        <v>0</v>
      </c>
      <c r="B7" s="2" t="s">
        <v>1</v>
      </c>
      <c r="C7" s="2" t="s">
        <v>2</v>
      </c>
      <c r="D7" s="2" t="s">
        <v>3</v>
      </c>
      <c r="E7" s="3" t="s">
        <v>126</v>
      </c>
      <c r="F7" s="3" t="s">
        <v>127</v>
      </c>
    </row>
    <row r="8" spans="1:8" x14ac:dyDescent="0.3">
      <c r="A8" s="15"/>
      <c r="B8" s="8"/>
      <c r="C8" s="8" t="str">
        <f>'prorač. '!C8</f>
        <v>OSNOVNA ŠKOLA M. DRŽIĆ</v>
      </c>
      <c r="D8" s="9">
        <f>D9+D74+D158</f>
        <v>12628300</v>
      </c>
      <c r="E8" s="9">
        <f>E9+E74+E158</f>
        <v>715000</v>
      </c>
      <c r="F8" s="9">
        <f>F9+F74+F158</f>
        <v>13343300</v>
      </c>
      <c r="H8" s="1">
        <f>12628300-D8</f>
        <v>0</v>
      </c>
    </row>
    <row r="9" spans="1:8" s="5" customFormat="1" x14ac:dyDescent="0.3">
      <c r="A9" s="16"/>
      <c r="B9" s="12" t="s">
        <v>5</v>
      </c>
      <c r="C9" s="12" t="s">
        <v>6</v>
      </c>
      <c r="D9" s="13">
        <f>D10+D58</f>
        <v>10390700</v>
      </c>
      <c r="E9" s="13">
        <f t="shared" ref="E9:F9" si="0">E10+E58</f>
        <v>823100</v>
      </c>
      <c r="F9" s="13">
        <f t="shared" si="0"/>
        <v>11213800</v>
      </c>
    </row>
    <row r="10" spans="1:8" s="5" customFormat="1" x14ac:dyDescent="0.3">
      <c r="A10" s="16"/>
      <c r="B10" s="12" t="s">
        <v>7</v>
      </c>
      <c r="C10" s="12" t="s">
        <v>8</v>
      </c>
      <c r="D10" s="13">
        <f>SUM(D11:D57)</f>
        <v>857000</v>
      </c>
      <c r="E10" s="13">
        <f t="shared" ref="E10:F10" si="1">SUM(E11:E57)</f>
        <v>0</v>
      </c>
      <c r="F10" s="13">
        <f t="shared" si="1"/>
        <v>857000</v>
      </c>
    </row>
    <row r="11" spans="1:8" x14ac:dyDescent="0.3">
      <c r="A11" s="15" t="s">
        <v>4</v>
      </c>
      <c r="B11" s="21" t="s">
        <v>9</v>
      </c>
      <c r="C11" s="21" t="s">
        <v>10</v>
      </c>
      <c r="D11" s="22">
        <f>'prorač. '!D11</f>
        <v>15000</v>
      </c>
      <c r="E11" s="9">
        <f>'prorač. '!E11</f>
        <v>-12000</v>
      </c>
      <c r="F11" s="9">
        <f>D11+E11</f>
        <v>3000</v>
      </c>
    </row>
    <row r="12" spans="1:8" x14ac:dyDescent="0.3">
      <c r="A12" s="15" t="s">
        <v>4</v>
      </c>
      <c r="B12" s="21" t="s">
        <v>11</v>
      </c>
      <c r="C12" s="21" t="s">
        <v>12</v>
      </c>
      <c r="D12" s="22">
        <f>'prorač. '!D12</f>
        <v>5000</v>
      </c>
      <c r="E12" s="9">
        <f>'prorač. '!E12</f>
        <v>0</v>
      </c>
      <c r="F12" s="9">
        <f t="shared" ref="F12:F57" si="2">D12+E12</f>
        <v>5000</v>
      </c>
    </row>
    <row r="13" spans="1:8" x14ac:dyDescent="0.3">
      <c r="A13" s="15" t="s">
        <v>4</v>
      </c>
      <c r="B13" s="21" t="s">
        <v>13</v>
      </c>
      <c r="C13" s="21" t="s">
        <v>14</v>
      </c>
      <c r="D13" s="22">
        <f>'prorač. '!D13</f>
        <v>15000</v>
      </c>
      <c r="E13" s="9">
        <f>'prorač. '!E13</f>
        <v>-9000</v>
      </c>
      <c r="F13" s="9">
        <f t="shared" si="2"/>
        <v>6000</v>
      </c>
    </row>
    <row r="14" spans="1:8" x14ac:dyDescent="0.3">
      <c r="A14" s="15" t="s">
        <v>4</v>
      </c>
      <c r="B14" s="21" t="s">
        <v>15</v>
      </c>
      <c r="C14" s="21" t="s">
        <v>16</v>
      </c>
      <c r="D14" s="22">
        <f>'prorač. '!D14</f>
        <v>0</v>
      </c>
      <c r="E14" s="9">
        <f>'prorač. '!E14</f>
        <v>3000</v>
      </c>
      <c r="F14" s="9">
        <f t="shared" si="2"/>
        <v>3000</v>
      </c>
    </row>
    <row r="15" spans="1:8" x14ac:dyDescent="0.3">
      <c r="A15" s="15" t="s">
        <v>4</v>
      </c>
      <c r="B15" s="21" t="s">
        <v>17</v>
      </c>
      <c r="C15" s="21" t="s">
        <v>18</v>
      </c>
      <c r="D15" s="22">
        <f>'prorač. '!D15</f>
        <v>20000</v>
      </c>
      <c r="E15" s="9">
        <f>'prorač. '!E15</f>
        <v>0</v>
      </c>
      <c r="F15" s="9">
        <f t="shared" si="2"/>
        <v>20000</v>
      </c>
    </row>
    <row r="16" spans="1:8" x14ac:dyDescent="0.3">
      <c r="A16" s="15" t="s">
        <v>4</v>
      </c>
      <c r="B16" s="21" t="s">
        <v>19</v>
      </c>
      <c r="C16" s="21" t="s">
        <v>20</v>
      </c>
      <c r="D16" s="22">
        <f>'prorač. '!D16</f>
        <v>15000</v>
      </c>
      <c r="E16" s="9">
        <f>'prorač. '!E16</f>
        <v>0</v>
      </c>
      <c r="F16" s="9">
        <f t="shared" si="2"/>
        <v>15000</v>
      </c>
    </row>
    <row r="17" spans="1:6" x14ac:dyDescent="0.3">
      <c r="A17" s="15" t="s">
        <v>4</v>
      </c>
      <c r="B17" s="21" t="s">
        <v>21</v>
      </c>
      <c r="C17" s="21" t="s">
        <v>22</v>
      </c>
      <c r="D17" s="22">
        <f>'prorač. '!D17</f>
        <v>30000</v>
      </c>
      <c r="E17" s="9">
        <f>'prorač. '!E17</f>
        <v>0</v>
      </c>
      <c r="F17" s="9">
        <f t="shared" si="2"/>
        <v>30000</v>
      </c>
    </row>
    <row r="18" spans="1:6" x14ac:dyDescent="0.3">
      <c r="A18" s="15" t="s">
        <v>4</v>
      </c>
      <c r="B18" s="21" t="s">
        <v>23</v>
      </c>
      <c r="C18" s="21" t="s">
        <v>24</v>
      </c>
      <c r="D18" s="22">
        <f>'prorač. '!D18</f>
        <v>40000</v>
      </c>
      <c r="E18" s="9">
        <f>'prorač. '!E18</f>
        <v>0</v>
      </c>
      <c r="F18" s="9">
        <f t="shared" si="2"/>
        <v>40000</v>
      </c>
    </row>
    <row r="19" spans="1:6" x14ac:dyDescent="0.3">
      <c r="A19" s="15" t="s">
        <v>4</v>
      </c>
      <c r="B19" s="21" t="s">
        <v>25</v>
      </c>
      <c r="C19" s="21" t="s">
        <v>26</v>
      </c>
      <c r="D19" s="22">
        <f>'prorač. '!D19</f>
        <v>20000</v>
      </c>
      <c r="E19" s="9">
        <f>'prorač. '!E19</f>
        <v>0</v>
      </c>
      <c r="F19" s="9">
        <f t="shared" si="2"/>
        <v>20000</v>
      </c>
    </row>
    <row r="20" spans="1:6" x14ac:dyDescent="0.3">
      <c r="A20" s="15" t="s">
        <v>4</v>
      </c>
      <c r="B20" s="21" t="s">
        <v>27</v>
      </c>
      <c r="C20" s="21" t="s">
        <v>28</v>
      </c>
      <c r="D20" s="22">
        <f>'prorač. '!D20</f>
        <v>85000</v>
      </c>
      <c r="E20" s="9">
        <f>'prorač. '!E20</f>
        <v>0</v>
      </c>
      <c r="F20" s="9">
        <f t="shared" si="2"/>
        <v>85000</v>
      </c>
    </row>
    <row r="21" spans="1:6" x14ac:dyDescent="0.3">
      <c r="A21" s="15" t="s">
        <v>4</v>
      </c>
      <c r="B21" s="21" t="s">
        <v>136</v>
      </c>
      <c r="C21" s="21" t="s">
        <v>137</v>
      </c>
      <c r="D21" s="22">
        <f>'prorač. '!D21</f>
        <v>200</v>
      </c>
      <c r="E21" s="9">
        <f>'prorač. '!E21</f>
        <v>0</v>
      </c>
      <c r="F21" s="9">
        <f t="shared" si="2"/>
        <v>200</v>
      </c>
    </row>
    <row r="22" spans="1:6" x14ac:dyDescent="0.3">
      <c r="A22" s="15" t="s">
        <v>4</v>
      </c>
      <c r="B22" s="21" t="s">
        <v>138</v>
      </c>
      <c r="C22" s="21" t="s">
        <v>139</v>
      </c>
      <c r="D22" s="22">
        <f>'prorač. '!D22</f>
        <v>75000</v>
      </c>
      <c r="E22" s="9">
        <f>'prorač. '!E22</f>
        <v>0</v>
      </c>
      <c r="F22" s="9">
        <f t="shared" si="2"/>
        <v>75000</v>
      </c>
    </row>
    <row r="23" spans="1:6" x14ac:dyDescent="0.3">
      <c r="A23" s="15" t="s">
        <v>4</v>
      </c>
      <c r="B23" s="21" t="s">
        <v>29</v>
      </c>
      <c r="C23" s="21" t="s">
        <v>30</v>
      </c>
      <c r="D23" s="22">
        <f>'prorač. '!D23</f>
        <v>10000</v>
      </c>
      <c r="E23" s="9">
        <f>'prorač. '!E23</f>
        <v>0</v>
      </c>
      <c r="F23" s="9">
        <f t="shared" si="2"/>
        <v>10000</v>
      </c>
    </row>
    <row r="24" spans="1:6" x14ac:dyDescent="0.3">
      <c r="A24" s="15" t="s">
        <v>4</v>
      </c>
      <c r="B24" s="21" t="s">
        <v>31</v>
      </c>
      <c r="C24" s="21" t="s">
        <v>32</v>
      </c>
      <c r="D24" s="22">
        <f>'prorač. '!D24</f>
        <v>10000</v>
      </c>
      <c r="E24" s="9">
        <f>'prorač. '!E24</f>
        <v>0</v>
      </c>
      <c r="F24" s="9">
        <f t="shared" si="2"/>
        <v>10000</v>
      </c>
    </row>
    <row r="25" spans="1:6" x14ac:dyDescent="0.3">
      <c r="A25" s="15" t="s">
        <v>4</v>
      </c>
      <c r="B25" s="21" t="s">
        <v>140</v>
      </c>
      <c r="C25" s="21" t="s">
        <v>141</v>
      </c>
      <c r="D25" s="22">
        <f>'prorač. '!D25</f>
        <v>5000</v>
      </c>
      <c r="E25" s="9">
        <f>'prorač. '!E25</f>
        <v>5000</v>
      </c>
      <c r="F25" s="9">
        <f t="shared" si="2"/>
        <v>10000</v>
      </c>
    </row>
    <row r="26" spans="1:6" x14ac:dyDescent="0.3">
      <c r="A26" s="15" t="s">
        <v>4</v>
      </c>
      <c r="B26" s="21" t="s">
        <v>33</v>
      </c>
      <c r="C26" s="21" t="s">
        <v>34</v>
      </c>
      <c r="D26" s="22">
        <f>'prorač. '!D26</f>
        <v>10000</v>
      </c>
      <c r="E26" s="9">
        <f>'prorač. '!E26</f>
        <v>0</v>
      </c>
      <c r="F26" s="9">
        <f t="shared" si="2"/>
        <v>10000</v>
      </c>
    </row>
    <row r="27" spans="1:6" x14ac:dyDescent="0.3">
      <c r="A27" s="15" t="s">
        <v>4</v>
      </c>
      <c r="B27" s="21" t="s">
        <v>35</v>
      </c>
      <c r="C27" s="21" t="s">
        <v>36</v>
      </c>
      <c r="D27" s="22">
        <f>'prorač. '!D27</f>
        <v>7000</v>
      </c>
      <c r="E27" s="9">
        <f>'prorač. '!E27</f>
        <v>0</v>
      </c>
      <c r="F27" s="9">
        <f t="shared" si="2"/>
        <v>7000</v>
      </c>
    </row>
    <row r="28" spans="1:6" x14ac:dyDescent="0.3">
      <c r="A28" s="15" t="s">
        <v>4</v>
      </c>
      <c r="B28" s="21" t="s">
        <v>37</v>
      </c>
      <c r="C28" s="21" t="s">
        <v>38</v>
      </c>
      <c r="D28" s="22">
        <f>'prorač. '!D28</f>
        <v>22000</v>
      </c>
      <c r="E28" s="9">
        <f>'prorač. '!E28</f>
        <v>0</v>
      </c>
      <c r="F28" s="9">
        <f t="shared" si="2"/>
        <v>22000</v>
      </c>
    </row>
    <row r="29" spans="1:6" x14ac:dyDescent="0.3">
      <c r="A29" s="15" t="s">
        <v>4</v>
      </c>
      <c r="B29" s="21" t="s">
        <v>39</v>
      </c>
      <c r="C29" s="21" t="s">
        <v>40</v>
      </c>
      <c r="D29" s="22">
        <f>'prorač. '!D29</f>
        <v>2500</v>
      </c>
      <c r="E29" s="9">
        <f>'prorač. '!E29</f>
        <v>0</v>
      </c>
      <c r="F29" s="9">
        <f t="shared" si="2"/>
        <v>2500</v>
      </c>
    </row>
    <row r="30" spans="1:6" x14ac:dyDescent="0.3">
      <c r="A30" s="15" t="s">
        <v>4</v>
      </c>
      <c r="B30" s="21" t="s">
        <v>41</v>
      </c>
      <c r="C30" s="21" t="s">
        <v>42</v>
      </c>
      <c r="D30" s="22">
        <f>'prorač. '!D30</f>
        <v>3000</v>
      </c>
      <c r="E30" s="9">
        <f>'prorač. '!E30</f>
        <v>0</v>
      </c>
      <c r="F30" s="9">
        <f t="shared" si="2"/>
        <v>3000</v>
      </c>
    </row>
    <row r="31" spans="1:6" x14ac:dyDescent="0.3">
      <c r="A31" s="15" t="s">
        <v>4</v>
      </c>
      <c r="B31" s="21" t="s">
        <v>43</v>
      </c>
      <c r="C31" s="21" t="s">
        <v>44</v>
      </c>
      <c r="D31" s="22">
        <f>'prorač. '!D31</f>
        <v>148100</v>
      </c>
      <c r="E31" s="9">
        <f>'prorač. '!E31</f>
        <v>-14000</v>
      </c>
      <c r="F31" s="9">
        <f t="shared" si="2"/>
        <v>134100</v>
      </c>
    </row>
    <row r="32" spans="1:6" x14ac:dyDescent="0.3">
      <c r="A32" s="15" t="s">
        <v>4</v>
      </c>
      <c r="B32" s="21" t="s">
        <v>45</v>
      </c>
      <c r="C32" s="21" t="s">
        <v>46</v>
      </c>
      <c r="D32" s="22">
        <f>'prorač. '!D32</f>
        <v>25000</v>
      </c>
      <c r="E32" s="9">
        <f>'prorač. '!E32</f>
        <v>5000</v>
      </c>
      <c r="F32" s="9">
        <f t="shared" si="2"/>
        <v>30000</v>
      </c>
    </row>
    <row r="33" spans="1:6" x14ac:dyDescent="0.3">
      <c r="A33" s="15" t="s">
        <v>4</v>
      </c>
      <c r="B33" s="21" t="s">
        <v>118</v>
      </c>
      <c r="C33" s="21" t="s">
        <v>119</v>
      </c>
      <c r="D33" s="22">
        <f>'prorač. '!D33</f>
        <v>10000</v>
      </c>
      <c r="E33" s="9">
        <f>'prorač. '!E33</f>
        <v>0</v>
      </c>
      <c r="F33" s="9">
        <f t="shared" si="2"/>
        <v>10000</v>
      </c>
    </row>
    <row r="34" spans="1:6" x14ac:dyDescent="0.3">
      <c r="A34" s="15" t="s">
        <v>4</v>
      </c>
      <c r="B34" s="21" t="s">
        <v>142</v>
      </c>
      <c r="C34" s="21" t="s">
        <v>143</v>
      </c>
      <c r="D34" s="22">
        <f>'prorač. '!D34</f>
        <v>0</v>
      </c>
      <c r="E34" s="9">
        <f>'prorač. '!E34</f>
        <v>0</v>
      </c>
      <c r="F34" s="9">
        <f t="shared" si="2"/>
        <v>0</v>
      </c>
    </row>
    <row r="35" spans="1:6" x14ac:dyDescent="0.3">
      <c r="A35" s="15" t="s">
        <v>4</v>
      </c>
      <c r="B35" s="21" t="s">
        <v>47</v>
      </c>
      <c r="C35" s="21" t="s">
        <v>48</v>
      </c>
      <c r="D35" s="22">
        <f>'prorač. '!D35</f>
        <v>38000</v>
      </c>
      <c r="E35" s="9">
        <f>'prorač. '!E35</f>
        <v>47000</v>
      </c>
      <c r="F35" s="9">
        <f t="shared" si="2"/>
        <v>85000</v>
      </c>
    </row>
    <row r="36" spans="1:6" x14ac:dyDescent="0.3">
      <c r="A36" s="15" t="s">
        <v>4</v>
      </c>
      <c r="B36" s="21" t="s">
        <v>49</v>
      </c>
      <c r="C36" s="21" t="s">
        <v>50</v>
      </c>
      <c r="D36" s="22">
        <f>'prorač. '!D36</f>
        <v>24000</v>
      </c>
      <c r="E36" s="9">
        <f>'prorač. '!E36</f>
        <v>0</v>
      </c>
      <c r="F36" s="9">
        <f t="shared" si="2"/>
        <v>24000</v>
      </c>
    </row>
    <row r="37" spans="1:6" x14ac:dyDescent="0.3">
      <c r="A37" s="15" t="s">
        <v>4</v>
      </c>
      <c r="B37" s="21" t="s">
        <v>144</v>
      </c>
      <c r="C37" s="21" t="s">
        <v>145</v>
      </c>
      <c r="D37" s="22">
        <f>'prorač. '!D37</f>
        <v>30000</v>
      </c>
      <c r="E37" s="9">
        <f>'prorač. '!E37</f>
        <v>0</v>
      </c>
      <c r="F37" s="9">
        <f t="shared" si="2"/>
        <v>30000</v>
      </c>
    </row>
    <row r="38" spans="1:6" x14ac:dyDescent="0.3">
      <c r="A38" s="15" t="s">
        <v>4</v>
      </c>
      <c r="B38" s="21" t="s">
        <v>51</v>
      </c>
      <c r="C38" s="21" t="s">
        <v>52</v>
      </c>
      <c r="D38" s="22">
        <f>'prorač. '!D38</f>
        <v>35000</v>
      </c>
      <c r="E38" s="9">
        <f>'prorač. '!E38</f>
        <v>0</v>
      </c>
      <c r="F38" s="9">
        <f t="shared" si="2"/>
        <v>35000</v>
      </c>
    </row>
    <row r="39" spans="1:6" x14ac:dyDescent="0.3">
      <c r="A39" s="15" t="s">
        <v>4</v>
      </c>
      <c r="B39" s="21" t="s">
        <v>150</v>
      </c>
      <c r="C39" s="21" t="s">
        <v>151</v>
      </c>
      <c r="D39" s="22">
        <f>'prorač. '!D39</f>
        <v>20000</v>
      </c>
      <c r="E39" s="9">
        <f>'prorač. '!E39</f>
        <v>0</v>
      </c>
      <c r="F39" s="9">
        <f t="shared" si="2"/>
        <v>20000</v>
      </c>
    </row>
    <row r="40" spans="1:6" x14ac:dyDescent="0.3">
      <c r="A40" s="15" t="s">
        <v>4</v>
      </c>
      <c r="B40" s="21" t="s">
        <v>146</v>
      </c>
      <c r="C40" s="21" t="s">
        <v>147</v>
      </c>
      <c r="D40" s="22">
        <f>'prorač. '!D40</f>
        <v>15000</v>
      </c>
      <c r="E40" s="9">
        <f>'prorač. '!E40</f>
        <v>0</v>
      </c>
      <c r="F40" s="9">
        <f t="shared" si="2"/>
        <v>15000</v>
      </c>
    </row>
    <row r="41" spans="1:6" x14ac:dyDescent="0.3">
      <c r="A41" s="15" t="s">
        <v>4</v>
      </c>
      <c r="B41" s="21" t="s">
        <v>53</v>
      </c>
      <c r="C41" s="21" t="s">
        <v>54</v>
      </c>
      <c r="D41" s="22">
        <f>'prorač. '!D41</f>
        <v>25000</v>
      </c>
      <c r="E41" s="9">
        <f>'prorač. '!E41</f>
        <v>0</v>
      </c>
      <c r="F41" s="9">
        <f t="shared" si="2"/>
        <v>25000</v>
      </c>
    </row>
    <row r="42" spans="1:6" x14ac:dyDescent="0.3">
      <c r="A42" s="15" t="s">
        <v>4</v>
      </c>
      <c r="B42" s="21" t="s">
        <v>55</v>
      </c>
      <c r="C42" s="21" t="s">
        <v>56</v>
      </c>
      <c r="D42" s="22">
        <f>'prorač. '!D42</f>
        <v>7500</v>
      </c>
      <c r="E42" s="9">
        <f>'prorač. '!E42</f>
        <v>0</v>
      </c>
      <c r="F42" s="9">
        <f t="shared" si="2"/>
        <v>7500</v>
      </c>
    </row>
    <row r="43" spans="1:6" x14ac:dyDescent="0.3">
      <c r="A43" s="15" t="s">
        <v>4</v>
      </c>
      <c r="B43" s="21" t="s">
        <v>57</v>
      </c>
      <c r="C43" s="21" t="s">
        <v>58</v>
      </c>
      <c r="D43" s="22">
        <f>'prorač. '!D43</f>
        <v>3000</v>
      </c>
      <c r="E43" s="9">
        <f>'prorač. '!E43</f>
        <v>0</v>
      </c>
      <c r="F43" s="9">
        <f t="shared" si="2"/>
        <v>3000</v>
      </c>
    </row>
    <row r="44" spans="1:6" x14ac:dyDescent="0.3">
      <c r="A44" s="15" t="s">
        <v>4</v>
      </c>
      <c r="B44" s="21" t="s">
        <v>148</v>
      </c>
      <c r="C44" s="21" t="s">
        <v>149</v>
      </c>
      <c r="D44" s="22">
        <f>'prorač. '!D44</f>
        <v>5000</v>
      </c>
      <c r="E44" s="9">
        <f>'prorač. '!E44</f>
        <v>-4000</v>
      </c>
      <c r="F44" s="9">
        <f t="shared" si="2"/>
        <v>1000</v>
      </c>
    </row>
    <row r="45" spans="1:6" x14ac:dyDescent="0.3">
      <c r="A45" s="15" t="s">
        <v>4</v>
      </c>
      <c r="B45" s="21" t="s">
        <v>158</v>
      </c>
      <c r="C45" s="21" t="s">
        <v>159</v>
      </c>
      <c r="D45" s="22">
        <f>'prorač. '!D45</f>
        <v>3000</v>
      </c>
      <c r="E45" s="9">
        <f>'prorač. '!E45</f>
        <v>-3000</v>
      </c>
      <c r="F45" s="9">
        <f t="shared" si="2"/>
        <v>0</v>
      </c>
    </row>
    <row r="46" spans="1:6" x14ac:dyDescent="0.3">
      <c r="A46" s="15" t="s">
        <v>4</v>
      </c>
      <c r="B46" s="21" t="s">
        <v>160</v>
      </c>
      <c r="C46" s="21" t="s">
        <v>161</v>
      </c>
      <c r="D46" s="22">
        <f>'prorač. '!D46</f>
        <v>1500</v>
      </c>
      <c r="E46" s="9">
        <f>'prorač. '!E46</f>
        <v>-1500</v>
      </c>
      <c r="F46" s="9">
        <f t="shared" si="2"/>
        <v>0</v>
      </c>
    </row>
    <row r="47" spans="1:6" x14ac:dyDescent="0.3">
      <c r="A47" s="15" t="s">
        <v>4</v>
      </c>
      <c r="B47" s="21" t="s">
        <v>59</v>
      </c>
      <c r="C47" s="21" t="s">
        <v>60</v>
      </c>
      <c r="D47" s="22">
        <f>'prorač. '!D47</f>
        <v>8000</v>
      </c>
      <c r="E47" s="9">
        <f>'prorač. '!E47</f>
        <v>-7500</v>
      </c>
      <c r="F47" s="9">
        <f t="shared" si="2"/>
        <v>500</v>
      </c>
    </row>
    <row r="48" spans="1:6" x14ac:dyDescent="0.3">
      <c r="A48" s="15" t="s">
        <v>4</v>
      </c>
      <c r="B48" s="21" t="s">
        <v>61</v>
      </c>
      <c r="C48" s="21" t="s">
        <v>62</v>
      </c>
      <c r="D48" s="22">
        <f>'prorač. '!D48</f>
        <v>10000</v>
      </c>
      <c r="E48" s="9">
        <f>'prorač. '!E48</f>
        <v>0</v>
      </c>
      <c r="F48" s="9">
        <f t="shared" si="2"/>
        <v>10000</v>
      </c>
    </row>
    <row r="49" spans="1:6" x14ac:dyDescent="0.3">
      <c r="A49" s="15" t="s">
        <v>4</v>
      </c>
      <c r="B49" s="21" t="s">
        <v>162</v>
      </c>
      <c r="C49" s="21" t="s">
        <v>163</v>
      </c>
      <c r="D49" s="22">
        <f>'prorač. '!D49</f>
        <v>8500</v>
      </c>
      <c r="E49" s="9">
        <f>'prorač. '!E49</f>
        <v>0</v>
      </c>
      <c r="F49" s="9">
        <f t="shared" si="2"/>
        <v>8500</v>
      </c>
    </row>
    <row r="50" spans="1:6" x14ac:dyDescent="0.3">
      <c r="A50" s="15" t="s">
        <v>4</v>
      </c>
      <c r="B50" s="21" t="s">
        <v>63</v>
      </c>
      <c r="C50" s="21" t="s">
        <v>64</v>
      </c>
      <c r="D50" s="22">
        <f>'prorač. '!D50</f>
        <v>30000</v>
      </c>
      <c r="E50" s="9">
        <f>'prorač. '!E50</f>
        <v>0</v>
      </c>
      <c r="F50" s="9">
        <f t="shared" si="2"/>
        <v>30000</v>
      </c>
    </row>
    <row r="51" spans="1:6" x14ac:dyDescent="0.3">
      <c r="A51" s="15" t="s">
        <v>4</v>
      </c>
      <c r="B51" s="21" t="s">
        <v>65</v>
      </c>
      <c r="C51" s="21" t="s">
        <v>66</v>
      </c>
      <c r="D51" s="22">
        <f>'prorač. '!D51</f>
        <v>3000</v>
      </c>
      <c r="E51" s="9">
        <f>'prorač. '!E51</f>
        <v>0</v>
      </c>
      <c r="F51" s="9">
        <f t="shared" si="2"/>
        <v>3000</v>
      </c>
    </row>
    <row r="52" spans="1:6" x14ac:dyDescent="0.3">
      <c r="A52" s="15" t="s">
        <v>4</v>
      </c>
      <c r="B52" s="21" t="s">
        <v>67</v>
      </c>
      <c r="C52" s="21" t="s">
        <v>68</v>
      </c>
      <c r="D52" s="22">
        <f>'prorač. '!D52</f>
        <v>1100</v>
      </c>
      <c r="E52" s="9">
        <f>'prorač. '!E52</f>
        <v>0</v>
      </c>
      <c r="F52" s="9">
        <f t="shared" si="2"/>
        <v>1100</v>
      </c>
    </row>
    <row r="53" spans="1:6" x14ac:dyDescent="0.3">
      <c r="A53" s="15" t="s">
        <v>4</v>
      </c>
      <c r="B53" s="21" t="s">
        <v>164</v>
      </c>
      <c r="C53" s="21" t="s">
        <v>165</v>
      </c>
      <c r="D53" s="22">
        <f>'prorač. '!D53</f>
        <v>2000</v>
      </c>
      <c r="E53" s="9">
        <f>'prorač. '!E53</f>
        <v>-1000</v>
      </c>
      <c r="F53" s="9">
        <f t="shared" si="2"/>
        <v>1000</v>
      </c>
    </row>
    <row r="54" spans="1:6" x14ac:dyDescent="0.3">
      <c r="A54" s="15" t="s">
        <v>4</v>
      </c>
      <c r="B54" s="21" t="s">
        <v>166</v>
      </c>
      <c r="C54" s="21" t="s">
        <v>167</v>
      </c>
      <c r="D54" s="22">
        <f>'prorač. '!D54</f>
        <v>0</v>
      </c>
      <c r="E54" s="9">
        <f>'prorač. '!E54</f>
        <v>100</v>
      </c>
      <c r="F54" s="9">
        <f t="shared" si="2"/>
        <v>100</v>
      </c>
    </row>
    <row r="55" spans="1:6" x14ac:dyDescent="0.3">
      <c r="A55" s="15" t="s">
        <v>4</v>
      </c>
      <c r="B55" s="21" t="s">
        <v>69</v>
      </c>
      <c r="C55" s="21" t="s">
        <v>70</v>
      </c>
      <c r="D55" s="22">
        <f>'prorač. '!D55</f>
        <v>100</v>
      </c>
      <c r="E55" s="9">
        <f>'prorač. '!E55</f>
        <v>-100</v>
      </c>
      <c r="F55" s="9">
        <f t="shared" si="2"/>
        <v>0</v>
      </c>
    </row>
    <row r="56" spans="1:6" x14ac:dyDescent="0.3">
      <c r="A56" s="15" t="s">
        <v>4</v>
      </c>
      <c r="B56" s="21" t="s">
        <v>71</v>
      </c>
      <c r="C56" s="21" t="s">
        <v>72</v>
      </c>
      <c r="D56" s="22">
        <f>'prorač. '!D56</f>
        <v>10000</v>
      </c>
      <c r="E56" s="9">
        <f>'prorač. '!E56</f>
        <v>-8000</v>
      </c>
      <c r="F56" s="9">
        <f t="shared" si="2"/>
        <v>2000</v>
      </c>
    </row>
    <row r="57" spans="1:6" x14ac:dyDescent="0.3">
      <c r="A57" s="15" t="s">
        <v>4</v>
      </c>
      <c r="B57" s="21" t="s">
        <v>73</v>
      </c>
      <c r="C57" s="21" t="s">
        <v>74</v>
      </c>
      <c r="D57" s="22">
        <f>'prorač. '!D57</f>
        <v>4500</v>
      </c>
      <c r="E57" s="9">
        <f>'prorač. '!E57</f>
        <v>0</v>
      </c>
      <c r="F57" s="9">
        <f t="shared" si="2"/>
        <v>4500</v>
      </c>
    </row>
    <row r="58" spans="1:6" x14ac:dyDescent="0.3">
      <c r="A58" s="16"/>
      <c r="B58" s="12" t="s">
        <v>112</v>
      </c>
      <c r="C58" s="12" t="s">
        <v>113</v>
      </c>
      <c r="D58" s="13">
        <f>SUM(D59:D73)</f>
        <v>9533700</v>
      </c>
      <c r="E58" s="13">
        <f t="shared" ref="E58:F58" si="3">SUM(E59:E73)</f>
        <v>823100</v>
      </c>
      <c r="F58" s="13">
        <f t="shared" si="3"/>
        <v>10356800</v>
      </c>
    </row>
    <row r="59" spans="1:6" x14ac:dyDescent="0.3">
      <c r="A59" s="15" t="s">
        <v>114</v>
      </c>
      <c r="B59" s="21" t="s">
        <v>85</v>
      </c>
      <c r="C59" s="21" t="s">
        <v>86</v>
      </c>
      <c r="D59" s="22">
        <f>vanpror.!D11</f>
        <v>7589000</v>
      </c>
      <c r="E59" s="9">
        <f>vanpror.!E11</f>
        <v>587000</v>
      </c>
      <c r="F59" s="4">
        <f>D59+E59</f>
        <v>8176000</v>
      </c>
    </row>
    <row r="60" spans="1:6" x14ac:dyDescent="0.3">
      <c r="A60" s="15" t="s">
        <v>114</v>
      </c>
      <c r="B60" s="21" t="s">
        <v>180</v>
      </c>
      <c r="C60" s="21" t="s">
        <v>181</v>
      </c>
      <c r="D60" s="22">
        <f>vanpror.!D12</f>
        <v>61000</v>
      </c>
      <c r="E60" s="9">
        <f>vanpror.!E12</f>
        <v>-26000</v>
      </c>
      <c r="F60" s="4">
        <f t="shared" ref="F60:F70" si="4">D60+E60</f>
        <v>35000</v>
      </c>
    </row>
    <row r="61" spans="1:6" x14ac:dyDescent="0.3">
      <c r="A61" s="15" t="s">
        <v>114</v>
      </c>
      <c r="B61" s="21" t="s">
        <v>182</v>
      </c>
      <c r="C61" s="21" t="s">
        <v>183</v>
      </c>
      <c r="D61" s="22">
        <f>vanpror.!D13</f>
        <v>83000</v>
      </c>
      <c r="E61" s="9">
        <f>vanpror.!E13</f>
        <v>48500</v>
      </c>
      <c r="F61" s="4">
        <f t="shared" si="4"/>
        <v>131500</v>
      </c>
    </row>
    <row r="62" spans="1:6" x14ac:dyDescent="0.3">
      <c r="A62" s="15" t="s">
        <v>114</v>
      </c>
      <c r="B62" s="21" t="s">
        <v>87</v>
      </c>
      <c r="C62" s="21" t="s">
        <v>88</v>
      </c>
      <c r="D62" s="22">
        <f>vanpror.!D14</f>
        <v>58000</v>
      </c>
      <c r="E62" s="9">
        <f>vanpror.!E14</f>
        <v>5000</v>
      </c>
      <c r="F62" s="4">
        <f t="shared" si="4"/>
        <v>63000</v>
      </c>
    </row>
    <row r="63" spans="1:6" x14ac:dyDescent="0.3">
      <c r="A63" s="15" t="s">
        <v>114</v>
      </c>
      <c r="B63" s="21" t="s">
        <v>168</v>
      </c>
      <c r="C63" s="21" t="s">
        <v>169</v>
      </c>
      <c r="D63" s="22">
        <f>vanpror.!D15</f>
        <v>150000</v>
      </c>
      <c r="E63" s="9">
        <f>vanpror.!E15</f>
        <v>10000</v>
      </c>
      <c r="F63" s="4">
        <f t="shared" si="4"/>
        <v>160000</v>
      </c>
    </row>
    <row r="64" spans="1:6" x14ac:dyDescent="0.3">
      <c r="A64" s="15" t="s">
        <v>114</v>
      </c>
      <c r="B64" s="21" t="s">
        <v>184</v>
      </c>
      <c r="C64" s="21" t="s">
        <v>185</v>
      </c>
      <c r="D64" s="22">
        <f>vanpror.!D16</f>
        <v>14000</v>
      </c>
      <c r="E64" s="9">
        <f>vanpror.!E16</f>
        <v>-14000</v>
      </c>
      <c r="F64" s="4">
        <f t="shared" si="4"/>
        <v>0</v>
      </c>
    </row>
    <row r="65" spans="1:6" x14ac:dyDescent="0.3">
      <c r="A65" s="15" t="s">
        <v>114</v>
      </c>
      <c r="B65" s="21" t="s">
        <v>89</v>
      </c>
      <c r="C65" s="21" t="s">
        <v>90</v>
      </c>
      <c r="D65" s="22">
        <f>vanpror.!D17</f>
        <v>15000</v>
      </c>
      <c r="E65" s="9">
        <f>vanpror.!E17</f>
        <v>15000</v>
      </c>
      <c r="F65" s="4">
        <f t="shared" si="4"/>
        <v>30000</v>
      </c>
    </row>
    <row r="66" spans="1:6" x14ac:dyDescent="0.3">
      <c r="A66" s="15" t="s">
        <v>114</v>
      </c>
      <c r="B66" s="21" t="s">
        <v>91</v>
      </c>
      <c r="C66" s="21" t="s">
        <v>92</v>
      </c>
      <c r="D66" s="22">
        <f>vanpror.!D18</f>
        <v>114000</v>
      </c>
      <c r="E66" s="9">
        <f>vanpror.!E18</f>
        <v>1000</v>
      </c>
      <c r="F66" s="4">
        <f t="shared" si="4"/>
        <v>115000</v>
      </c>
    </row>
    <row r="67" spans="1:6" x14ac:dyDescent="0.3">
      <c r="A67" s="15" t="s">
        <v>114</v>
      </c>
      <c r="B67" s="21" t="s">
        <v>93</v>
      </c>
      <c r="C67" s="21" t="s">
        <v>94</v>
      </c>
      <c r="D67" s="22">
        <f>vanpror.!D19</f>
        <v>1700</v>
      </c>
      <c r="E67" s="9">
        <f>vanpror.!E19</f>
        <v>1800</v>
      </c>
      <c r="F67" s="4">
        <f t="shared" si="4"/>
        <v>3500</v>
      </c>
    </row>
    <row r="68" spans="1:6" x14ac:dyDescent="0.3">
      <c r="A68" s="15" t="s">
        <v>114</v>
      </c>
      <c r="B68" s="21" t="s">
        <v>95</v>
      </c>
      <c r="C68" s="21" t="s">
        <v>96</v>
      </c>
      <c r="D68" s="22">
        <f>vanpror.!D20</f>
        <v>1276000</v>
      </c>
      <c r="E68" s="9">
        <f>vanpror.!E20</f>
        <v>104300</v>
      </c>
      <c r="F68" s="4">
        <f t="shared" si="4"/>
        <v>1380300</v>
      </c>
    </row>
    <row r="69" spans="1:6" x14ac:dyDescent="0.3">
      <c r="A69" s="15" t="s">
        <v>114</v>
      </c>
      <c r="B69" s="21" t="s">
        <v>97</v>
      </c>
      <c r="C69" s="21" t="s">
        <v>98</v>
      </c>
      <c r="D69" s="22">
        <f>vanpror.!D21</f>
        <v>160000</v>
      </c>
      <c r="E69" s="9">
        <f>vanpror.!E21</f>
        <v>50000</v>
      </c>
      <c r="F69" s="4">
        <f t="shared" si="4"/>
        <v>210000</v>
      </c>
    </row>
    <row r="70" spans="1:6" x14ac:dyDescent="0.3">
      <c r="A70" s="15" t="s">
        <v>114</v>
      </c>
      <c r="B70" s="21" t="s">
        <v>115</v>
      </c>
      <c r="C70" s="21" t="s">
        <v>116</v>
      </c>
      <c r="D70" s="22">
        <f>vanpror.!D22</f>
        <v>12000</v>
      </c>
      <c r="E70" s="9">
        <f>vanpror.!E22</f>
        <v>0</v>
      </c>
      <c r="F70" s="4">
        <f t="shared" si="4"/>
        <v>12000</v>
      </c>
    </row>
    <row r="71" spans="1:6" x14ac:dyDescent="0.3">
      <c r="A71" s="48">
        <v>49</v>
      </c>
      <c r="B71" s="48">
        <v>32113</v>
      </c>
      <c r="C71" s="1" t="s">
        <v>231</v>
      </c>
      <c r="D71" s="22">
        <f>vanpror.!D23</f>
        <v>0</v>
      </c>
      <c r="E71" s="9">
        <f>vanpror.!E23</f>
        <v>21500</v>
      </c>
      <c r="F71" s="4">
        <f t="shared" ref="F71:F73" si="5">D71+E71</f>
        <v>21500</v>
      </c>
    </row>
    <row r="72" spans="1:6" x14ac:dyDescent="0.3">
      <c r="A72" s="48">
        <v>49</v>
      </c>
      <c r="B72" s="48">
        <v>32961</v>
      </c>
      <c r="C72" s="1" t="s">
        <v>234</v>
      </c>
      <c r="D72" s="22">
        <f>vanpror.!D24</f>
        <v>0</v>
      </c>
      <c r="E72" s="9">
        <f>vanpror.!E24</f>
        <v>10500</v>
      </c>
      <c r="F72" s="4">
        <f t="shared" si="5"/>
        <v>10500</v>
      </c>
    </row>
    <row r="73" spans="1:6" x14ac:dyDescent="0.3">
      <c r="A73" s="48">
        <v>49</v>
      </c>
      <c r="B73" s="48">
        <v>34339</v>
      </c>
      <c r="C73" s="1" t="s">
        <v>237</v>
      </c>
      <c r="D73" s="22">
        <f>vanpror.!D25</f>
        <v>0</v>
      </c>
      <c r="E73" s="9">
        <f>vanpror.!E25</f>
        <v>8500</v>
      </c>
      <c r="F73" s="4">
        <f t="shared" si="5"/>
        <v>8500</v>
      </c>
    </row>
    <row r="74" spans="1:6" s="5" customFormat="1" x14ac:dyDescent="0.3">
      <c r="A74" s="16"/>
      <c r="B74" s="12" t="s">
        <v>75</v>
      </c>
      <c r="C74" s="12" t="s">
        <v>76</v>
      </c>
      <c r="D74" s="13">
        <f>D75+D104+D136+D155+D153+D149</f>
        <v>2111100</v>
      </c>
      <c r="E74" s="13">
        <f>E75+E104+E136+E155+E153+E149</f>
        <v>-108100</v>
      </c>
      <c r="F74" s="13">
        <f>F75+F104+F136+F155+F153+F149</f>
        <v>2003000</v>
      </c>
    </row>
    <row r="75" spans="1:6" s="5" customFormat="1" x14ac:dyDescent="0.3">
      <c r="A75" s="16"/>
      <c r="B75" s="12" t="s">
        <v>77</v>
      </c>
      <c r="C75" s="12" t="s">
        <v>78</v>
      </c>
      <c r="D75" s="13">
        <f>D76+D80+D83</f>
        <v>494100</v>
      </c>
      <c r="E75" s="13">
        <f t="shared" ref="E75:F75" si="6">E76+E80+E83</f>
        <v>-18500</v>
      </c>
      <c r="F75" s="13">
        <f t="shared" si="6"/>
        <v>475600</v>
      </c>
    </row>
    <row r="76" spans="1:6" s="5" customFormat="1" x14ac:dyDescent="0.3">
      <c r="A76" s="17"/>
      <c r="B76" s="10"/>
      <c r="C76" s="10" t="s">
        <v>80</v>
      </c>
      <c r="D76" s="11">
        <f>SUM(D77:D79)</f>
        <v>275000</v>
      </c>
      <c r="E76" s="11">
        <f>SUM(E77:E79)</f>
        <v>-40000</v>
      </c>
      <c r="F76" s="11">
        <f>SUM(F77:F79)</f>
        <v>235000</v>
      </c>
    </row>
    <row r="77" spans="1:6" s="10" customFormat="1" x14ac:dyDescent="0.3">
      <c r="A77" s="15" t="s">
        <v>79</v>
      </c>
      <c r="B77" s="21" t="s">
        <v>25</v>
      </c>
      <c r="C77" s="21" t="s">
        <v>26</v>
      </c>
      <c r="D77" s="22">
        <f>'prorač. '!D60</f>
        <v>2000</v>
      </c>
      <c r="E77" s="29">
        <f>'prorač. '!E60</f>
        <v>-2000</v>
      </c>
      <c r="F77" s="29">
        <f>D77+E77</f>
        <v>0</v>
      </c>
    </row>
    <row r="78" spans="1:6" x14ac:dyDescent="0.3">
      <c r="A78" s="15" t="s">
        <v>79</v>
      </c>
      <c r="B78" s="21" t="s">
        <v>57</v>
      </c>
      <c r="C78" s="21" t="s">
        <v>58</v>
      </c>
      <c r="D78" s="22">
        <f>'prorač. '!D61</f>
        <v>48000</v>
      </c>
      <c r="E78" s="29">
        <f>'prorač. '!E61</f>
        <v>-48000</v>
      </c>
      <c r="F78" s="29">
        <f t="shared" ref="F78:F79" si="7">D78+E78</f>
        <v>0</v>
      </c>
    </row>
    <row r="79" spans="1:6" x14ac:dyDescent="0.3">
      <c r="A79" s="15" t="s">
        <v>79</v>
      </c>
      <c r="B79" s="21" t="s">
        <v>81</v>
      </c>
      <c r="C79" s="21" t="s">
        <v>82</v>
      </c>
      <c r="D79" s="22">
        <f>'prorač. '!D62</f>
        <v>225000</v>
      </c>
      <c r="E79" s="29">
        <f>'prorač. '!E62</f>
        <v>10000</v>
      </c>
      <c r="F79" s="29">
        <f t="shared" si="7"/>
        <v>235000</v>
      </c>
    </row>
    <row r="80" spans="1:6" x14ac:dyDescent="0.3">
      <c r="A80" s="36">
        <v>25</v>
      </c>
      <c r="B80"/>
      <c r="C80" s="31" t="s">
        <v>153</v>
      </c>
      <c r="D80" s="32">
        <f>SUM(D81:D82)</f>
        <v>15100</v>
      </c>
      <c r="E80" s="32">
        <f t="shared" ref="E80:F80" si="8">SUM(E81:E82)</f>
        <v>-10000</v>
      </c>
      <c r="F80" s="32">
        <f t="shared" si="8"/>
        <v>5100</v>
      </c>
    </row>
    <row r="81" spans="1:6" x14ac:dyDescent="0.3">
      <c r="A81" s="25">
        <v>25</v>
      </c>
      <c r="B81" s="21" t="s">
        <v>25</v>
      </c>
      <c r="C81" s="21" t="s">
        <v>26</v>
      </c>
      <c r="D81" s="22">
        <f>vanpror.!D29</f>
        <v>100</v>
      </c>
      <c r="E81" s="9">
        <f>vanpror.!E29</f>
        <v>0</v>
      </c>
      <c r="F81" s="9">
        <f t="shared" ref="F81:F82" si="9">D81+E81</f>
        <v>100</v>
      </c>
    </row>
    <row r="82" spans="1:6" x14ac:dyDescent="0.3">
      <c r="A82" s="25">
        <v>25</v>
      </c>
      <c r="B82" t="s">
        <v>33</v>
      </c>
      <c r="C82" t="s">
        <v>34</v>
      </c>
      <c r="D82" s="34">
        <f>vanpror.!D30</f>
        <v>15000</v>
      </c>
      <c r="E82" s="9">
        <f>vanpror.!E30</f>
        <v>-10000</v>
      </c>
      <c r="F82" s="9">
        <f t="shared" si="9"/>
        <v>5000</v>
      </c>
    </row>
    <row r="83" spans="1:6" x14ac:dyDescent="0.3">
      <c r="A83" s="33" t="s">
        <v>117</v>
      </c>
      <c r="B83" s="31"/>
      <c r="C83" s="31" t="s">
        <v>152</v>
      </c>
      <c r="D83" s="32">
        <f xml:space="preserve"> SUM(D84:D103)</f>
        <v>204000</v>
      </c>
      <c r="E83" s="32">
        <f t="shared" ref="E83:F83" si="10" xml:space="preserve"> SUM(E84:E103)</f>
        <v>31500</v>
      </c>
      <c r="F83" s="32">
        <f t="shared" si="10"/>
        <v>235500</v>
      </c>
    </row>
    <row r="84" spans="1:6" x14ac:dyDescent="0.3">
      <c r="A84" s="25" t="s">
        <v>117</v>
      </c>
      <c r="B84" s="21" t="s">
        <v>17</v>
      </c>
      <c r="C84" s="21" t="s">
        <v>18</v>
      </c>
      <c r="D84" s="22">
        <f>vanpror.!D32</f>
        <v>2500</v>
      </c>
      <c r="E84" s="9">
        <f>vanpror.!E32</f>
        <v>-2500</v>
      </c>
      <c r="F84" s="9">
        <f>D84+E84</f>
        <v>0</v>
      </c>
    </row>
    <row r="85" spans="1:6" x14ac:dyDescent="0.3">
      <c r="A85" s="25" t="s">
        <v>117</v>
      </c>
      <c r="B85" s="21" t="s">
        <v>19</v>
      </c>
      <c r="C85" s="21" t="s">
        <v>20</v>
      </c>
      <c r="D85" s="22">
        <f>vanpror.!D33</f>
        <v>2000</v>
      </c>
      <c r="E85" s="9">
        <f>vanpror.!E33</f>
        <v>-2000</v>
      </c>
      <c r="F85" s="9">
        <f t="shared" ref="F85:F101" si="11">D85+E85</f>
        <v>0</v>
      </c>
    </row>
    <row r="86" spans="1:6" x14ac:dyDescent="0.3">
      <c r="A86" s="25" t="s">
        <v>117</v>
      </c>
      <c r="B86" s="21" t="s">
        <v>21</v>
      </c>
      <c r="C86" s="21" t="s">
        <v>22</v>
      </c>
      <c r="D86" s="22">
        <f>vanpror.!D34</f>
        <v>3000</v>
      </c>
      <c r="E86" s="9">
        <f>vanpror.!E34</f>
        <v>-3000</v>
      </c>
      <c r="F86" s="9">
        <f t="shared" si="11"/>
        <v>0</v>
      </c>
    </row>
    <row r="87" spans="1:6" x14ac:dyDescent="0.3">
      <c r="A87" s="25" t="s">
        <v>117</v>
      </c>
      <c r="B87" s="21" t="s">
        <v>23</v>
      </c>
      <c r="C87" s="21" t="s">
        <v>24</v>
      </c>
      <c r="D87" s="22">
        <f>vanpror.!D35</f>
        <v>3000</v>
      </c>
      <c r="E87" s="9">
        <f>vanpror.!E35</f>
        <v>0</v>
      </c>
      <c r="F87" s="9">
        <f t="shared" si="11"/>
        <v>3000</v>
      </c>
    </row>
    <row r="88" spans="1:6" x14ac:dyDescent="0.3">
      <c r="A88" s="25" t="s">
        <v>117</v>
      </c>
      <c r="B88" s="21" t="s">
        <v>25</v>
      </c>
      <c r="C88" s="21" t="s">
        <v>26</v>
      </c>
      <c r="D88" s="22">
        <f>vanpror.!D36</f>
        <v>17500</v>
      </c>
      <c r="E88" s="9">
        <f>vanpror.!E36</f>
        <v>-1500</v>
      </c>
      <c r="F88" s="9">
        <f t="shared" si="11"/>
        <v>16000</v>
      </c>
    </row>
    <row r="89" spans="1:6" x14ac:dyDescent="0.3">
      <c r="A89" s="25" t="s">
        <v>117</v>
      </c>
      <c r="B89" s="21" t="s">
        <v>105</v>
      </c>
      <c r="C89" s="21" t="s">
        <v>106</v>
      </c>
      <c r="D89" s="22">
        <f>vanpror.!D37</f>
        <v>52000</v>
      </c>
      <c r="E89" s="9">
        <f>vanpror.!E37</f>
        <v>0</v>
      </c>
      <c r="F89" s="9">
        <f t="shared" si="11"/>
        <v>52000</v>
      </c>
    </row>
    <row r="90" spans="1:6" x14ac:dyDescent="0.3">
      <c r="A90" s="25" t="s">
        <v>117</v>
      </c>
      <c r="B90" s="21" t="s">
        <v>136</v>
      </c>
      <c r="C90" s="21" t="s">
        <v>137</v>
      </c>
      <c r="D90" s="22">
        <f>vanpror.!D38</f>
        <v>32000</v>
      </c>
      <c r="E90" s="9">
        <f>vanpror.!E38</f>
        <v>-12000</v>
      </c>
      <c r="F90" s="9">
        <f t="shared" si="11"/>
        <v>20000</v>
      </c>
    </row>
    <row r="91" spans="1:6" x14ac:dyDescent="0.3">
      <c r="A91" s="25" t="s">
        <v>117</v>
      </c>
      <c r="B91" s="21" t="s">
        <v>186</v>
      </c>
      <c r="C91" s="21" t="s">
        <v>187</v>
      </c>
      <c r="D91" s="22">
        <f>vanpror.!D39</f>
        <v>0</v>
      </c>
      <c r="E91" s="9">
        <f>vanpror.!E39</f>
        <v>3200</v>
      </c>
      <c r="F91" s="9">
        <f t="shared" si="11"/>
        <v>3200</v>
      </c>
    </row>
    <row r="92" spans="1:6" x14ac:dyDescent="0.3">
      <c r="A92" s="25" t="s">
        <v>117</v>
      </c>
      <c r="B92" s="21" t="s">
        <v>188</v>
      </c>
      <c r="C92" s="21" t="s">
        <v>189</v>
      </c>
      <c r="D92" s="22">
        <f>vanpror.!D40</f>
        <v>0</v>
      </c>
      <c r="E92" s="9">
        <f>vanpror.!E40</f>
        <v>3800</v>
      </c>
      <c r="F92" s="9">
        <f t="shared" si="11"/>
        <v>3800</v>
      </c>
    </row>
    <row r="93" spans="1:6" x14ac:dyDescent="0.3">
      <c r="A93" s="25" t="s">
        <v>117</v>
      </c>
      <c r="B93" s="21" t="s">
        <v>41</v>
      </c>
      <c r="C93" s="21" t="s">
        <v>42</v>
      </c>
      <c r="D93" s="22">
        <f>vanpror.!D41</f>
        <v>4500</v>
      </c>
      <c r="E93" s="9">
        <f>vanpror.!E41</f>
        <v>-4500</v>
      </c>
      <c r="F93" s="9">
        <f t="shared" si="11"/>
        <v>0</v>
      </c>
    </row>
    <row r="94" spans="1:6" x14ac:dyDescent="0.3">
      <c r="A94" s="25" t="s">
        <v>117</v>
      </c>
      <c r="B94" s="21" t="s">
        <v>43</v>
      </c>
      <c r="C94" s="21" t="s">
        <v>44</v>
      </c>
      <c r="D94" s="22">
        <f>vanpror.!D42</f>
        <v>1000</v>
      </c>
      <c r="E94" s="9">
        <f>vanpror.!E42</f>
        <v>0</v>
      </c>
      <c r="F94" s="9">
        <f t="shared" si="11"/>
        <v>1000</v>
      </c>
    </row>
    <row r="95" spans="1:6" x14ac:dyDescent="0.3">
      <c r="A95" s="25" t="s">
        <v>117</v>
      </c>
      <c r="B95" s="21" t="s">
        <v>45</v>
      </c>
      <c r="C95" s="21" t="s">
        <v>46</v>
      </c>
      <c r="D95" s="22">
        <f>vanpror.!D43</f>
        <v>0</v>
      </c>
      <c r="E95" s="9">
        <f>vanpror.!E43</f>
        <v>4000</v>
      </c>
      <c r="F95" s="9">
        <f t="shared" si="11"/>
        <v>4000</v>
      </c>
    </row>
    <row r="96" spans="1:6" x14ac:dyDescent="0.3">
      <c r="A96" s="25" t="s">
        <v>117</v>
      </c>
      <c r="B96" s="21" t="s">
        <v>190</v>
      </c>
      <c r="C96" s="21" t="s">
        <v>191</v>
      </c>
      <c r="D96" s="22">
        <f>vanpror.!D44</f>
        <v>7000</v>
      </c>
      <c r="E96" s="9">
        <f>vanpror.!E44</f>
        <v>-7000</v>
      </c>
      <c r="F96" s="9">
        <f t="shared" si="11"/>
        <v>0</v>
      </c>
    </row>
    <row r="97" spans="1:6" x14ac:dyDescent="0.3">
      <c r="A97" s="25" t="s">
        <v>117</v>
      </c>
      <c r="B97" s="21" t="s">
        <v>158</v>
      </c>
      <c r="C97" s="21" t="s">
        <v>159</v>
      </c>
      <c r="D97" s="22">
        <f>vanpror.!D45</f>
        <v>0</v>
      </c>
      <c r="E97" s="9">
        <f>vanpror.!E45</f>
        <v>12500</v>
      </c>
      <c r="F97" s="9">
        <f t="shared" si="11"/>
        <v>12500</v>
      </c>
    </row>
    <row r="98" spans="1:6" x14ac:dyDescent="0.3">
      <c r="A98" s="25" t="s">
        <v>117</v>
      </c>
      <c r="B98" s="21" t="s">
        <v>61</v>
      </c>
      <c r="C98" s="21" t="s">
        <v>62</v>
      </c>
      <c r="D98" s="22">
        <f>vanpror.!D46</f>
        <v>1000</v>
      </c>
      <c r="E98" s="9">
        <f>vanpror.!E46</f>
        <v>-1000</v>
      </c>
      <c r="F98" s="9">
        <f t="shared" si="11"/>
        <v>0</v>
      </c>
    </row>
    <row r="99" spans="1:6" x14ac:dyDescent="0.3">
      <c r="A99" s="25" t="s">
        <v>117</v>
      </c>
      <c r="B99" s="21" t="s">
        <v>192</v>
      </c>
      <c r="C99" s="21" t="s">
        <v>193</v>
      </c>
      <c r="D99" s="22">
        <f>vanpror.!D47</f>
        <v>73000</v>
      </c>
      <c r="E99" s="9">
        <f>vanpror.!E47</f>
        <v>-73000</v>
      </c>
      <c r="F99" s="9">
        <f t="shared" si="11"/>
        <v>0</v>
      </c>
    </row>
    <row r="100" spans="1:6" x14ac:dyDescent="0.3">
      <c r="A100" s="25" t="s">
        <v>117</v>
      </c>
      <c r="B100" s="21" t="s">
        <v>81</v>
      </c>
      <c r="C100" s="21" t="s">
        <v>82</v>
      </c>
      <c r="D100" s="22">
        <f>vanpror.!D48</f>
        <v>0</v>
      </c>
      <c r="E100" s="9">
        <f>vanpror.!E48</f>
        <v>110000</v>
      </c>
      <c r="F100" s="9">
        <f t="shared" si="11"/>
        <v>110000</v>
      </c>
    </row>
    <row r="101" spans="1:6" x14ac:dyDescent="0.3">
      <c r="A101" s="25" t="s">
        <v>117</v>
      </c>
      <c r="B101" s="21" t="s">
        <v>194</v>
      </c>
      <c r="C101" s="21" t="s">
        <v>195</v>
      </c>
      <c r="D101" s="22">
        <f>vanpror.!D49</f>
        <v>5500</v>
      </c>
      <c r="E101" s="9">
        <f>vanpror.!E49</f>
        <v>-5500</v>
      </c>
      <c r="F101" s="9">
        <f t="shared" si="11"/>
        <v>0</v>
      </c>
    </row>
    <row r="102" spans="1:6" x14ac:dyDescent="0.3">
      <c r="A102" s="48">
        <v>55</v>
      </c>
      <c r="B102" s="48">
        <v>32394</v>
      </c>
      <c r="C102" s="1" t="s">
        <v>243</v>
      </c>
      <c r="D102" s="22">
        <f>vanpror.!D50</f>
        <v>0</v>
      </c>
      <c r="E102" s="9">
        <f>vanpror.!E50</f>
        <v>1500</v>
      </c>
      <c r="F102" s="9">
        <f t="shared" ref="F102:F103" si="12">D102+E102</f>
        <v>1500</v>
      </c>
    </row>
    <row r="103" spans="1:6" x14ac:dyDescent="0.3">
      <c r="A103" s="48">
        <v>55</v>
      </c>
      <c r="B103" s="48">
        <v>32921</v>
      </c>
      <c r="C103" s="1" t="s">
        <v>244</v>
      </c>
      <c r="D103" s="22">
        <f>vanpror.!D51</f>
        <v>0</v>
      </c>
      <c r="E103" s="9">
        <f>vanpror.!E51</f>
        <v>8500</v>
      </c>
      <c r="F103" s="9">
        <f t="shared" si="12"/>
        <v>8500</v>
      </c>
    </row>
    <row r="104" spans="1:6" x14ac:dyDescent="0.3">
      <c r="A104" s="16"/>
      <c r="B104" s="12" t="s">
        <v>83</v>
      </c>
      <c r="C104" s="12" t="s">
        <v>84</v>
      </c>
      <c r="D104" s="13">
        <f>D105+D121</f>
        <v>1105000</v>
      </c>
      <c r="E104" s="13">
        <f>E105+E121</f>
        <v>-99100</v>
      </c>
      <c r="F104" s="13">
        <f>F105+F121</f>
        <v>1005900</v>
      </c>
    </row>
    <row r="105" spans="1:6" s="8" customFormat="1" x14ac:dyDescent="0.3">
      <c r="A105" s="17"/>
      <c r="B105" s="10"/>
      <c r="C105" s="10" t="s">
        <v>154</v>
      </c>
      <c r="D105" s="11">
        <f>SUM(D106:D120)</f>
        <v>787000</v>
      </c>
      <c r="E105" s="11">
        <f>SUM(E106:E120)</f>
        <v>-38300</v>
      </c>
      <c r="F105" s="11">
        <f>SUM(F106:F120)</f>
        <v>748700</v>
      </c>
    </row>
    <row r="106" spans="1:6" x14ac:dyDescent="0.3">
      <c r="A106" s="25" t="s">
        <v>79</v>
      </c>
      <c r="B106" s="21" t="s">
        <v>85</v>
      </c>
      <c r="C106" s="21" t="s">
        <v>86</v>
      </c>
      <c r="D106" s="22">
        <f>'prorač. '!D64</f>
        <v>636000</v>
      </c>
      <c r="E106" s="4">
        <f>'prorač. '!E64</f>
        <v>-56000</v>
      </c>
      <c r="F106" s="4">
        <f>D106+E106</f>
        <v>580000</v>
      </c>
    </row>
    <row r="107" spans="1:6" s="5" customFormat="1" x14ac:dyDescent="0.3">
      <c r="A107" s="25" t="s">
        <v>79</v>
      </c>
      <c r="B107" s="21" t="s">
        <v>87</v>
      </c>
      <c r="C107" s="21" t="s">
        <v>88</v>
      </c>
      <c r="D107" s="22">
        <f>'prorač. '!D65</f>
        <v>4000</v>
      </c>
      <c r="E107" s="4">
        <f>'prorač. '!E65</f>
        <v>0</v>
      </c>
      <c r="F107" s="4">
        <f t="shared" ref="F107:F112" si="13">D107+E107</f>
        <v>4000</v>
      </c>
    </row>
    <row r="108" spans="1:6" s="5" customFormat="1" x14ac:dyDescent="0.3">
      <c r="A108" s="25" t="s">
        <v>79</v>
      </c>
      <c r="B108" s="21" t="s">
        <v>168</v>
      </c>
      <c r="C108" s="21" t="s">
        <v>169</v>
      </c>
      <c r="D108" s="22">
        <f>'prorač. '!D66</f>
        <v>11000</v>
      </c>
      <c r="E108" s="4">
        <f>'prorač. '!E66</f>
        <v>2200</v>
      </c>
      <c r="F108" s="4">
        <f t="shared" si="13"/>
        <v>13200</v>
      </c>
    </row>
    <row r="109" spans="1:6" x14ac:dyDescent="0.3">
      <c r="A109" s="25" t="s">
        <v>79</v>
      </c>
      <c r="B109" s="21" t="s">
        <v>89</v>
      </c>
      <c r="C109" s="21" t="s">
        <v>90</v>
      </c>
      <c r="D109" s="22">
        <f>'prorač. '!D67</f>
        <v>4000</v>
      </c>
      <c r="E109" s="4">
        <f>'prorač. '!E67</f>
        <v>3700</v>
      </c>
      <c r="F109" s="4">
        <f t="shared" si="13"/>
        <v>7700</v>
      </c>
    </row>
    <row r="110" spans="1:6" x14ac:dyDescent="0.3">
      <c r="A110" s="25" t="s">
        <v>79</v>
      </c>
      <c r="B110" s="21" t="s">
        <v>91</v>
      </c>
      <c r="C110" s="21" t="s">
        <v>92</v>
      </c>
      <c r="D110" s="22">
        <f>'prorač. '!D68</f>
        <v>11000</v>
      </c>
      <c r="E110" s="4">
        <f>'prorač. '!E68</f>
        <v>-500</v>
      </c>
      <c r="F110" s="4">
        <f t="shared" si="13"/>
        <v>10500</v>
      </c>
    </row>
    <row r="111" spans="1:6" x14ac:dyDescent="0.3">
      <c r="A111" s="25" t="s">
        <v>79</v>
      </c>
      <c r="B111" s="21" t="s">
        <v>95</v>
      </c>
      <c r="C111" s="21" t="s">
        <v>96</v>
      </c>
      <c r="D111" s="22">
        <f>'prorač. '!D69</f>
        <v>105000</v>
      </c>
      <c r="E111" s="4">
        <f>'prorač. '!E69</f>
        <v>-500</v>
      </c>
      <c r="F111" s="4">
        <f t="shared" si="13"/>
        <v>104500</v>
      </c>
    </row>
    <row r="112" spans="1:6" x14ac:dyDescent="0.3">
      <c r="A112" s="25" t="s">
        <v>79</v>
      </c>
      <c r="B112" s="21" t="s">
        <v>97</v>
      </c>
      <c r="C112" s="21" t="s">
        <v>98</v>
      </c>
      <c r="D112" s="22">
        <f>'prorač. '!D70</f>
        <v>16000</v>
      </c>
      <c r="E112" s="4">
        <f>'prorač. '!E70</f>
        <v>-1500</v>
      </c>
      <c r="F112" s="4">
        <f t="shared" si="13"/>
        <v>14500</v>
      </c>
    </row>
    <row r="113" spans="1:6" x14ac:dyDescent="0.3">
      <c r="A113" s="25" t="s">
        <v>79</v>
      </c>
      <c r="B113" s="48">
        <v>31219</v>
      </c>
      <c r="C113" s="1" t="s">
        <v>230</v>
      </c>
      <c r="D113" s="22">
        <f>'prorač. '!D71</f>
        <v>0</v>
      </c>
      <c r="E113" s="4">
        <f>'prorač. '!E71</f>
        <v>1700</v>
      </c>
      <c r="F113" s="4">
        <f t="shared" ref="F113:F120" si="14">D113+E113</f>
        <v>1700</v>
      </c>
    </row>
    <row r="114" spans="1:6" x14ac:dyDescent="0.3">
      <c r="A114" s="25" t="s">
        <v>79</v>
      </c>
      <c r="B114" s="48">
        <v>31113</v>
      </c>
      <c r="C114" s="1" t="s">
        <v>231</v>
      </c>
      <c r="D114" s="22">
        <f>'prorač. '!D72</f>
        <v>0</v>
      </c>
      <c r="E114" s="4">
        <f>'prorač. '!E72</f>
        <v>6500</v>
      </c>
      <c r="F114" s="4">
        <f t="shared" si="14"/>
        <v>6500</v>
      </c>
    </row>
    <row r="115" spans="1:6" x14ac:dyDescent="0.3">
      <c r="A115" s="25" t="s">
        <v>79</v>
      </c>
      <c r="B115" s="48">
        <v>31332</v>
      </c>
      <c r="C115" s="1" t="s">
        <v>232</v>
      </c>
      <c r="D115" s="22">
        <f>'prorač. '!D73</f>
        <v>0</v>
      </c>
      <c r="E115" s="4">
        <f>'prorač. '!E73</f>
        <v>100</v>
      </c>
      <c r="F115" s="4">
        <f t="shared" si="14"/>
        <v>100</v>
      </c>
    </row>
    <row r="116" spans="1:6" x14ac:dyDescent="0.3">
      <c r="A116" s="25" t="s">
        <v>79</v>
      </c>
      <c r="B116" s="48">
        <v>31322</v>
      </c>
      <c r="C116" s="1" t="s">
        <v>233</v>
      </c>
      <c r="D116" s="22">
        <f>'prorač. '!D74</f>
        <v>0</v>
      </c>
      <c r="E116" s="4">
        <f>'prorač. '!E74</f>
        <v>100</v>
      </c>
      <c r="F116" s="4">
        <f t="shared" si="14"/>
        <v>100</v>
      </c>
    </row>
    <row r="117" spans="1:6" x14ac:dyDescent="0.3">
      <c r="A117" s="25" t="s">
        <v>79</v>
      </c>
      <c r="B117" s="48">
        <v>32961</v>
      </c>
      <c r="C117" s="1" t="s">
        <v>234</v>
      </c>
      <c r="D117" s="22">
        <f>'prorač. '!D75</f>
        <v>0</v>
      </c>
      <c r="E117" s="4">
        <f>'prorač. '!E75</f>
        <v>3300</v>
      </c>
      <c r="F117" s="4">
        <f t="shared" si="14"/>
        <v>3300</v>
      </c>
    </row>
    <row r="118" spans="1:6" x14ac:dyDescent="0.3">
      <c r="A118" s="25" t="s">
        <v>79</v>
      </c>
      <c r="B118" s="48">
        <v>34332</v>
      </c>
      <c r="C118" s="1" t="s">
        <v>235</v>
      </c>
      <c r="D118" s="22">
        <f>'prorač. '!D76</f>
        <v>0</v>
      </c>
      <c r="E118" s="4">
        <f>'prorač. '!E76</f>
        <v>900</v>
      </c>
      <c r="F118" s="4">
        <f t="shared" si="14"/>
        <v>900</v>
      </c>
    </row>
    <row r="119" spans="1:6" x14ac:dyDescent="0.3">
      <c r="A119" s="25" t="s">
        <v>79</v>
      </c>
      <c r="B119" s="48">
        <v>34333</v>
      </c>
      <c r="C119" s="1" t="s">
        <v>236</v>
      </c>
      <c r="D119" s="22">
        <f>'prorač. '!D77</f>
        <v>0</v>
      </c>
      <c r="E119" s="4">
        <f>'prorač. '!E77</f>
        <v>100</v>
      </c>
      <c r="F119" s="4">
        <f t="shared" si="14"/>
        <v>100</v>
      </c>
    </row>
    <row r="120" spans="1:6" x14ac:dyDescent="0.3">
      <c r="A120" s="25" t="s">
        <v>79</v>
      </c>
      <c r="B120" s="48">
        <v>34339</v>
      </c>
      <c r="C120" s="1" t="s">
        <v>237</v>
      </c>
      <c r="D120" s="22">
        <f>'prorač. '!D78</f>
        <v>0</v>
      </c>
      <c r="E120" s="4">
        <f>'prorač. '!E78</f>
        <v>1600</v>
      </c>
      <c r="F120" s="4">
        <f t="shared" si="14"/>
        <v>1600</v>
      </c>
    </row>
    <row r="121" spans="1:6" x14ac:dyDescent="0.3">
      <c r="A121" s="25"/>
      <c r="B121" s="21"/>
      <c r="C121" s="31" t="s">
        <v>152</v>
      </c>
      <c r="D121" s="24">
        <f>SUM(D122:D135)</f>
        <v>318000</v>
      </c>
      <c r="E121" s="24">
        <f t="shared" ref="E121:F121" si="15">SUM(E122:E135)</f>
        <v>-60800</v>
      </c>
      <c r="F121" s="24">
        <f t="shared" si="15"/>
        <v>257200</v>
      </c>
    </row>
    <row r="122" spans="1:6" x14ac:dyDescent="0.3">
      <c r="A122" s="48">
        <v>55</v>
      </c>
      <c r="B122" s="48">
        <v>31111</v>
      </c>
      <c r="C122" s="1" t="s">
        <v>245</v>
      </c>
      <c r="D122" s="37">
        <f>vanpror.!D53</f>
        <v>0</v>
      </c>
      <c r="E122" s="37">
        <f>vanpror.!E53</f>
        <v>40000</v>
      </c>
      <c r="F122" s="37">
        <f>D122+E122</f>
        <v>40000</v>
      </c>
    </row>
    <row r="123" spans="1:6" x14ac:dyDescent="0.3">
      <c r="A123" s="25" t="s">
        <v>117</v>
      </c>
      <c r="B123" s="21" t="s">
        <v>17</v>
      </c>
      <c r="C123" s="21" t="s">
        <v>18</v>
      </c>
      <c r="D123" s="22">
        <f>vanpror.!D54</f>
        <v>10000</v>
      </c>
      <c r="E123" s="4">
        <f>vanpror.!E54</f>
        <v>-10000</v>
      </c>
      <c r="F123" s="4">
        <f>D123+E123</f>
        <v>0</v>
      </c>
    </row>
    <row r="124" spans="1:6" x14ac:dyDescent="0.3">
      <c r="A124" s="25" t="s">
        <v>117</v>
      </c>
      <c r="B124" s="21" t="s">
        <v>21</v>
      </c>
      <c r="C124" s="21" t="s">
        <v>22</v>
      </c>
      <c r="D124" s="22">
        <f>vanpror.!D55</f>
        <v>5000</v>
      </c>
      <c r="E124" s="4">
        <f>vanpror.!E55</f>
        <v>-5000</v>
      </c>
      <c r="F124" s="4">
        <f t="shared" ref="F124:F135" si="16">D124+E124</f>
        <v>0</v>
      </c>
    </row>
    <row r="125" spans="1:6" x14ac:dyDescent="0.3">
      <c r="A125" s="25" t="s">
        <v>117</v>
      </c>
      <c r="B125" s="21" t="s">
        <v>23</v>
      </c>
      <c r="C125" s="21" t="s">
        <v>24</v>
      </c>
      <c r="D125" s="22">
        <f>vanpror.!D56</f>
        <v>5000</v>
      </c>
      <c r="E125" s="4">
        <f>vanpror.!E56</f>
        <v>-5000</v>
      </c>
      <c r="F125" s="4">
        <f t="shared" si="16"/>
        <v>0</v>
      </c>
    </row>
    <row r="126" spans="1:6" x14ac:dyDescent="0.3">
      <c r="A126" s="25" t="s">
        <v>117</v>
      </c>
      <c r="B126" s="21" t="s">
        <v>105</v>
      </c>
      <c r="C126" s="21" t="s">
        <v>106</v>
      </c>
      <c r="D126" s="22">
        <f>vanpror.!D57</f>
        <v>168000</v>
      </c>
      <c r="E126" s="4">
        <f>vanpror.!E57</f>
        <v>49200</v>
      </c>
      <c r="F126" s="4">
        <f t="shared" si="16"/>
        <v>217200</v>
      </c>
    </row>
    <row r="127" spans="1:6" x14ac:dyDescent="0.3">
      <c r="A127" s="25" t="s">
        <v>117</v>
      </c>
      <c r="B127" s="21" t="s">
        <v>27</v>
      </c>
      <c r="C127" s="21" t="s">
        <v>28</v>
      </c>
      <c r="D127" s="22">
        <f>vanpror.!D58</f>
        <v>10000</v>
      </c>
      <c r="E127" s="4">
        <f>vanpror.!E58</f>
        <v>-10000</v>
      </c>
      <c r="F127" s="4">
        <f t="shared" si="16"/>
        <v>0</v>
      </c>
    </row>
    <row r="128" spans="1:6" x14ac:dyDescent="0.3">
      <c r="A128" s="25" t="s">
        <v>117</v>
      </c>
      <c r="B128" s="21" t="s">
        <v>134</v>
      </c>
      <c r="C128" s="21" t="s">
        <v>135</v>
      </c>
      <c r="D128" s="22">
        <f>vanpror.!D59</f>
        <v>5000</v>
      </c>
      <c r="E128" s="4">
        <f>vanpror.!E59</f>
        <v>-5000</v>
      </c>
      <c r="F128" s="4">
        <f t="shared" si="16"/>
        <v>0</v>
      </c>
    </row>
    <row r="129" spans="1:6" x14ac:dyDescent="0.3">
      <c r="A129" s="25" t="s">
        <v>117</v>
      </c>
      <c r="B129" s="21" t="s">
        <v>138</v>
      </c>
      <c r="C129" s="21" t="s">
        <v>139</v>
      </c>
      <c r="D129" s="22">
        <f>vanpror.!D60</f>
        <v>20000</v>
      </c>
      <c r="E129" s="4">
        <f>vanpror.!E60</f>
        <v>-20000</v>
      </c>
      <c r="F129" s="4">
        <f t="shared" si="16"/>
        <v>0</v>
      </c>
    </row>
    <row r="130" spans="1:6" x14ac:dyDescent="0.3">
      <c r="A130" s="25" t="s">
        <v>117</v>
      </c>
      <c r="B130" s="21" t="s">
        <v>33</v>
      </c>
      <c r="C130" s="21" t="s">
        <v>34</v>
      </c>
      <c r="D130" s="22">
        <f>vanpror.!D61</f>
        <v>15000</v>
      </c>
      <c r="E130" s="4">
        <f>vanpror.!E61</f>
        <v>-15000</v>
      </c>
      <c r="F130" s="4">
        <f t="shared" si="16"/>
        <v>0</v>
      </c>
    </row>
    <row r="131" spans="1:6" x14ac:dyDescent="0.3">
      <c r="A131" s="25" t="s">
        <v>117</v>
      </c>
      <c r="B131" s="21" t="s">
        <v>43</v>
      </c>
      <c r="C131" s="21" t="s">
        <v>44</v>
      </c>
      <c r="D131" s="22">
        <f>vanpror.!D62</f>
        <v>40000</v>
      </c>
      <c r="E131" s="4">
        <f>vanpror.!E62</f>
        <v>-40000</v>
      </c>
      <c r="F131" s="4">
        <f t="shared" si="16"/>
        <v>0</v>
      </c>
    </row>
    <row r="132" spans="1:6" x14ac:dyDescent="0.3">
      <c r="A132" s="25" t="s">
        <v>117</v>
      </c>
      <c r="B132" s="21" t="s">
        <v>45</v>
      </c>
      <c r="C132" s="21" t="s">
        <v>46</v>
      </c>
      <c r="D132" s="22">
        <f>vanpror.!D63</f>
        <v>0</v>
      </c>
      <c r="E132" s="4">
        <f>vanpror.!E63</f>
        <v>0</v>
      </c>
      <c r="F132" s="4">
        <f t="shared" si="16"/>
        <v>0</v>
      </c>
    </row>
    <row r="133" spans="1:6" x14ac:dyDescent="0.3">
      <c r="A133" s="25" t="s">
        <v>117</v>
      </c>
      <c r="B133" s="21" t="s">
        <v>47</v>
      </c>
      <c r="C133" s="21" t="s">
        <v>48</v>
      </c>
      <c r="D133" s="22">
        <f>vanpror.!D64</f>
        <v>4000</v>
      </c>
      <c r="E133" s="4">
        <f>vanpror.!E64</f>
        <v>-4000</v>
      </c>
      <c r="F133" s="4">
        <f t="shared" si="16"/>
        <v>0</v>
      </c>
    </row>
    <row r="134" spans="1:6" x14ac:dyDescent="0.3">
      <c r="A134" s="25" t="s">
        <v>117</v>
      </c>
      <c r="B134" s="21" t="s">
        <v>120</v>
      </c>
      <c r="C134" s="21" t="s">
        <v>121</v>
      </c>
      <c r="D134" s="22">
        <f>vanpror.!D65</f>
        <v>6000</v>
      </c>
      <c r="E134" s="4">
        <f>vanpror.!E65</f>
        <v>-6000</v>
      </c>
      <c r="F134" s="4">
        <f t="shared" si="16"/>
        <v>0</v>
      </c>
    </row>
    <row r="135" spans="1:6" x14ac:dyDescent="0.3">
      <c r="A135" s="25" t="s">
        <v>117</v>
      </c>
      <c r="B135" s="21" t="s">
        <v>155</v>
      </c>
      <c r="C135" s="21" t="s">
        <v>156</v>
      </c>
      <c r="D135" s="22">
        <f>vanpror.!D66</f>
        <v>30000</v>
      </c>
      <c r="E135" s="4">
        <f>vanpror.!E66</f>
        <v>-30000</v>
      </c>
      <c r="F135" s="4">
        <f t="shared" si="16"/>
        <v>0</v>
      </c>
    </row>
    <row r="136" spans="1:6" x14ac:dyDescent="0.3">
      <c r="A136" s="16"/>
      <c r="B136" s="12" t="s">
        <v>99</v>
      </c>
      <c r="C136" s="12" t="s">
        <v>100</v>
      </c>
      <c r="D136" s="13">
        <f>D137+D143</f>
        <v>230000</v>
      </c>
      <c r="E136" s="13">
        <f t="shared" ref="E136:F136" si="17">E137+E143</f>
        <v>7800</v>
      </c>
      <c r="F136" s="13">
        <f t="shared" si="17"/>
        <v>237800</v>
      </c>
    </row>
    <row r="137" spans="1:6" x14ac:dyDescent="0.3">
      <c r="A137" s="26" t="s">
        <v>79</v>
      </c>
      <c r="B137" s="23"/>
      <c r="C137" s="23" t="s">
        <v>80</v>
      </c>
      <c r="D137" s="24">
        <f>SUM(D138:D142)</f>
        <v>80200</v>
      </c>
      <c r="E137" s="24">
        <f t="shared" ref="E137:F137" si="18">SUM(E138:E142)</f>
        <v>-14700</v>
      </c>
      <c r="F137" s="24">
        <f t="shared" si="18"/>
        <v>65500</v>
      </c>
    </row>
    <row r="138" spans="1:6" s="5" customFormat="1" x14ac:dyDescent="0.3">
      <c r="A138" s="25" t="s">
        <v>79</v>
      </c>
      <c r="B138" s="21" t="s">
        <v>85</v>
      </c>
      <c r="C138" s="21" t="s">
        <v>86</v>
      </c>
      <c r="D138" s="22">
        <f>'prorač. '!D81</f>
        <v>61000</v>
      </c>
      <c r="E138" s="29">
        <f>'prorač. '!E81</f>
        <v>-17000</v>
      </c>
      <c r="F138" s="29">
        <f>D138+E138</f>
        <v>44000</v>
      </c>
    </row>
    <row r="139" spans="1:6" s="5" customFormat="1" x14ac:dyDescent="0.3">
      <c r="A139" s="25" t="s">
        <v>79</v>
      </c>
      <c r="B139" s="21" t="s">
        <v>168</v>
      </c>
      <c r="C139" s="21" t="s">
        <v>169</v>
      </c>
      <c r="D139" s="22">
        <f>'prorač. '!D82</f>
        <v>4200</v>
      </c>
      <c r="E139" s="29">
        <f>'prorač. '!E82</f>
        <v>6300</v>
      </c>
      <c r="F139" s="29">
        <f t="shared" ref="F139:F142" si="19">D139+E139</f>
        <v>10500</v>
      </c>
    </row>
    <row r="140" spans="1:6" x14ac:dyDescent="0.3">
      <c r="A140" s="25" t="s">
        <v>79</v>
      </c>
      <c r="B140" s="21" t="s">
        <v>91</v>
      </c>
      <c r="C140" s="21" t="s">
        <v>92</v>
      </c>
      <c r="D140" s="22">
        <f>'prorač. '!D83</f>
        <v>3000</v>
      </c>
      <c r="E140" s="29">
        <f>'prorač. '!E83</f>
        <v>-1500</v>
      </c>
      <c r="F140" s="29">
        <f t="shared" si="19"/>
        <v>1500</v>
      </c>
    </row>
    <row r="141" spans="1:6" x14ac:dyDescent="0.3">
      <c r="A141" s="25" t="s">
        <v>79</v>
      </c>
      <c r="B141" s="21" t="s">
        <v>95</v>
      </c>
      <c r="C141" s="21" t="s">
        <v>96</v>
      </c>
      <c r="D141" s="22">
        <f>'prorač. '!D84</f>
        <v>10000</v>
      </c>
      <c r="E141" s="29">
        <f>'prorač. '!E84</f>
        <v>-3000</v>
      </c>
      <c r="F141" s="29">
        <f t="shared" si="19"/>
        <v>7000</v>
      </c>
    </row>
    <row r="142" spans="1:6" x14ac:dyDescent="0.3">
      <c r="A142" s="25" t="s">
        <v>79</v>
      </c>
      <c r="B142" s="21" t="s">
        <v>97</v>
      </c>
      <c r="C142" s="21" t="s">
        <v>98</v>
      </c>
      <c r="D142" s="22">
        <f>'prorač. '!D85</f>
        <v>2000</v>
      </c>
      <c r="E142" s="29">
        <f>'prorač. '!E85</f>
        <v>500</v>
      </c>
      <c r="F142" s="29">
        <f t="shared" si="19"/>
        <v>2500</v>
      </c>
    </row>
    <row r="143" spans="1:6" s="5" customFormat="1" x14ac:dyDescent="0.3">
      <c r="A143" s="26"/>
      <c r="B143" s="23"/>
      <c r="C143" s="23" t="s">
        <v>102</v>
      </c>
      <c r="D143" s="24">
        <f>SUM(D144:D148)</f>
        <v>149800</v>
      </c>
      <c r="E143" s="11">
        <f>'prorač. '!E86</f>
        <v>22500</v>
      </c>
      <c r="F143" s="11">
        <f t="shared" ref="F143:F148" si="20">D143+E143</f>
        <v>172300</v>
      </c>
    </row>
    <row r="144" spans="1:6" x14ac:dyDescent="0.3">
      <c r="A144" s="25">
        <v>44</v>
      </c>
      <c r="B144" s="21" t="s">
        <v>85</v>
      </c>
      <c r="C144" s="21" t="s">
        <v>86</v>
      </c>
      <c r="D144" s="22">
        <f>'prorač. '!D87</f>
        <v>110000</v>
      </c>
      <c r="E144" s="29">
        <f>'prorač. '!E87</f>
        <v>21000</v>
      </c>
      <c r="F144" s="29">
        <f t="shared" si="20"/>
        <v>131000</v>
      </c>
    </row>
    <row r="145" spans="1:6" s="5" customFormat="1" x14ac:dyDescent="0.3">
      <c r="A145" s="25">
        <v>44</v>
      </c>
      <c r="B145" s="21" t="s">
        <v>168</v>
      </c>
      <c r="C145" s="21" t="s">
        <v>169</v>
      </c>
      <c r="D145" s="22">
        <f>'prorač. '!D88</f>
        <v>7800</v>
      </c>
      <c r="E145" s="29">
        <f>'prorač. '!E88</f>
        <v>-3800</v>
      </c>
      <c r="F145" s="29">
        <f t="shared" si="20"/>
        <v>4000</v>
      </c>
    </row>
    <row r="146" spans="1:6" x14ac:dyDescent="0.3">
      <c r="A146" s="30" t="s">
        <v>101</v>
      </c>
      <c r="B146" s="21" t="s">
        <v>91</v>
      </c>
      <c r="C146" s="21" t="s">
        <v>92</v>
      </c>
      <c r="D146" s="22">
        <f>'prorač. '!D89</f>
        <v>6000</v>
      </c>
      <c r="E146" s="29">
        <f>'prorač. '!E89</f>
        <v>3000</v>
      </c>
      <c r="F146" s="29">
        <f t="shared" si="20"/>
        <v>9000</v>
      </c>
    </row>
    <row r="147" spans="1:6" s="5" customFormat="1" x14ac:dyDescent="0.3">
      <c r="A147" s="25" t="s">
        <v>101</v>
      </c>
      <c r="B147" s="21" t="s">
        <v>95</v>
      </c>
      <c r="C147" s="21" t="s">
        <v>96</v>
      </c>
      <c r="D147" s="22">
        <f>'prorač. '!D90</f>
        <v>18000</v>
      </c>
      <c r="E147" s="29">
        <f>'prorač. '!E90</f>
        <v>4000</v>
      </c>
      <c r="F147" s="29">
        <f t="shared" si="20"/>
        <v>22000</v>
      </c>
    </row>
    <row r="148" spans="1:6" s="5" customFormat="1" x14ac:dyDescent="0.3">
      <c r="A148" s="25" t="s">
        <v>101</v>
      </c>
      <c r="B148" s="21" t="s">
        <v>97</v>
      </c>
      <c r="C148" s="21" t="s">
        <v>98</v>
      </c>
      <c r="D148" s="22">
        <f>'prorač. '!D91</f>
        <v>8000</v>
      </c>
      <c r="E148" s="29">
        <f>'prorač. '!E91</f>
        <v>-1700</v>
      </c>
      <c r="F148" s="29">
        <f t="shared" si="20"/>
        <v>6300</v>
      </c>
    </row>
    <row r="149" spans="1:6" s="5" customFormat="1" x14ac:dyDescent="0.3">
      <c r="A149" s="19"/>
      <c r="B149" s="28">
        <v>18055037</v>
      </c>
      <c r="C149" s="19" t="s">
        <v>170</v>
      </c>
      <c r="D149" s="20">
        <f>D150+D151</f>
        <v>14000</v>
      </c>
      <c r="E149" s="20">
        <f t="shared" ref="E149:F149" si="21">E150+E151</f>
        <v>2500</v>
      </c>
      <c r="F149" s="20">
        <f t="shared" si="21"/>
        <v>16500</v>
      </c>
    </row>
    <row r="150" spans="1:6" s="5" customFormat="1" x14ac:dyDescent="0.3">
      <c r="A150" s="25" t="s">
        <v>79</v>
      </c>
      <c r="B150" s="21" t="s">
        <v>122</v>
      </c>
      <c r="C150" s="21" t="s">
        <v>123</v>
      </c>
      <c r="D150" s="22">
        <f>'prorač. '!D93</f>
        <v>2000</v>
      </c>
      <c r="E150" s="9">
        <f>'prorač. '!E93</f>
        <v>2500</v>
      </c>
      <c r="F150" s="9">
        <f>D150+E150</f>
        <v>4500</v>
      </c>
    </row>
    <row r="151" spans="1:6" s="10" customFormat="1" x14ac:dyDescent="0.3">
      <c r="A151" s="26"/>
      <c r="B151" s="38"/>
      <c r="C151" s="23" t="s">
        <v>152</v>
      </c>
      <c r="D151" s="24">
        <f>D152</f>
        <v>12000</v>
      </c>
      <c r="E151" s="24">
        <f>E152</f>
        <v>0</v>
      </c>
      <c r="F151" s="24">
        <f>F152</f>
        <v>12000</v>
      </c>
    </row>
    <row r="152" spans="1:6" s="5" customFormat="1" x14ac:dyDescent="0.3">
      <c r="A152" s="25" t="s">
        <v>117</v>
      </c>
      <c r="B152" s="21" t="s">
        <v>122</v>
      </c>
      <c r="C152" s="21" t="s">
        <v>123</v>
      </c>
      <c r="D152" s="37">
        <f>vanpror.!D68</f>
        <v>12000</v>
      </c>
      <c r="E152" s="9">
        <f>vanpror.!E68</f>
        <v>0</v>
      </c>
      <c r="F152" s="9">
        <f>D152+E152</f>
        <v>12000</v>
      </c>
    </row>
    <row r="153" spans="1:6" x14ac:dyDescent="0.3">
      <c r="A153" s="16"/>
      <c r="B153" s="12" t="s">
        <v>124</v>
      </c>
      <c r="C153" s="12" t="s">
        <v>125</v>
      </c>
      <c r="D153" s="13">
        <f>D154</f>
        <v>245000</v>
      </c>
      <c r="E153" s="13">
        <f t="shared" ref="E153:F153" si="22">E154</f>
        <v>0</v>
      </c>
      <c r="F153" s="13">
        <f t="shared" si="22"/>
        <v>245000</v>
      </c>
    </row>
    <row r="154" spans="1:6" x14ac:dyDescent="0.3">
      <c r="A154" s="14" t="s">
        <v>117</v>
      </c>
      <c r="B154" t="s">
        <v>110</v>
      </c>
      <c r="C154" t="s">
        <v>111</v>
      </c>
      <c r="D154" s="34">
        <f>vanpror.!D70</f>
        <v>245000</v>
      </c>
      <c r="E154" s="4">
        <f>vanpror.!E70</f>
        <v>0</v>
      </c>
      <c r="F154" s="4">
        <f>D154+E154</f>
        <v>245000</v>
      </c>
    </row>
    <row r="155" spans="1:6" x14ac:dyDescent="0.3">
      <c r="A155" s="16"/>
      <c r="B155" s="12" t="s">
        <v>103</v>
      </c>
      <c r="C155" s="12" t="s">
        <v>104</v>
      </c>
      <c r="D155" s="13">
        <f>D156</f>
        <v>23000</v>
      </c>
      <c r="E155" s="13">
        <f t="shared" ref="E155:F155" si="23">E156</f>
        <v>-800</v>
      </c>
      <c r="F155" s="13">
        <f t="shared" si="23"/>
        <v>22200</v>
      </c>
    </row>
    <row r="156" spans="1:6" x14ac:dyDescent="0.3">
      <c r="A156" s="15" t="s">
        <v>101</v>
      </c>
      <c r="B156" t="s">
        <v>105</v>
      </c>
      <c r="C156" t="s">
        <v>106</v>
      </c>
      <c r="D156" s="34">
        <v>23000</v>
      </c>
      <c r="E156" s="9">
        <v>-800</v>
      </c>
      <c r="F156" s="9">
        <f>D156+E156</f>
        <v>22200</v>
      </c>
    </row>
    <row r="157" spans="1:6" x14ac:dyDescent="0.3">
      <c r="A157" s="57">
        <v>42</v>
      </c>
      <c r="B157" t="s">
        <v>105</v>
      </c>
      <c r="C157" t="s">
        <v>106</v>
      </c>
      <c r="D157" s="34"/>
      <c r="E157" s="9">
        <v>2900</v>
      </c>
      <c r="F157" s="9">
        <f>D157+E157</f>
        <v>2900</v>
      </c>
    </row>
    <row r="158" spans="1:6" x14ac:dyDescent="0.3">
      <c r="A158" s="19"/>
      <c r="B158" s="19" t="s">
        <v>171</v>
      </c>
      <c r="C158" s="19" t="s">
        <v>172</v>
      </c>
      <c r="D158" s="20">
        <f>D159</f>
        <v>126500</v>
      </c>
      <c r="E158" s="20">
        <f t="shared" ref="E158:F158" si="24">E159</f>
        <v>0</v>
      </c>
      <c r="F158" s="20">
        <f t="shared" si="24"/>
        <v>126500</v>
      </c>
    </row>
    <row r="159" spans="1:6" x14ac:dyDescent="0.3">
      <c r="A159" s="19"/>
      <c r="B159" s="19" t="s">
        <v>173</v>
      </c>
      <c r="C159" s="19" t="s">
        <v>107</v>
      </c>
      <c r="D159" s="20">
        <f>SUM(D160:D164)</f>
        <v>126500</v>
      </c>
      <c r="E159" s="20">
        <f t="shared" ref="E159:F159" si="25">SUM(E160:E164)</f>
        <v>0</v>
      </c>
      <c r="F159" s="20">
        <f t="shared" si="25"/>
        <v>126500</v>
      </c>
    </row>
    <row r="160" spans="1:6" x14ac:dyDescent="0.3">
      <c r="A160" s="35">
        <v>31</v>
      </c>
      <c r="B160" s="21" t="s">
        <v>108</v>
      </c>
      <c r="C160" s="21" t="s">
        <v>109</v>
      </c>
      <c r="D160" s="22">
        <f>'prorač. '!D99</f>
        <v>37500</v>
      </c>
      <c r="E160" s="9">
        <f>'prorač. '!E99</f>
        <v>0</v>
      </c>
      <c r="F160" s="9">
        <f>D160+E160</f>
        <v>37500</v>
      </c>
    </row>
    <row r="161" spans="1:6" x14ac:dyDescent="0.3">
      <c r="A161" s="35">
        <v>31</v>
      </c>
      <c r="B161" s="21" t="s">
        <v>174</v>
      </c>
      <c r="C161" s="21" t="s">
        <v>175</v>
      </c>
      <c r="D161" s="22">
        <f>'prorač. '!D100</f>
        <v>48000</v>
      </c>
      <c r="E161" s="9">
        <f>'prorač. '!E100</f>
        <v>-15500</v>
      </c>
      <c r="F161" s="9">
        <f t="shared" ref="F161:F164" si="26">D161+E161</f>
        <v>32500</v>
      </c>
    </row>
    <row r="162" spans="1:6" x14ac:dyDescent="0.3">
      <c r="A162" s="35">
        <v>31</v>
      </c>
      <c r="B162" s="21" t="s">
        <v>176</v>
      </c>
      <c r="C162" s="21" t="s">
        <v>177</v>
      </c>
      <c r="D162" s="22">
        <f>'prorač. '!D101</f>
        <v>5000</v>
      </c>
      <c r="E162" s="9">
        <f>'prorač. '!E101</f>
        <v>10500</v>
      </c>
      <c r="F162" s="9">
        <f t="shared" si="26"/>
        <v>15500</v>
      </c>
    </row>
    <row r="163" spans="1:6" x14ac:dyDescent="0.3">
      <c r="A163" s="35">
        <v>31</v>
      </c>
      <c r="B163" s="21" t="s">
        <v>178</v>
      </c>
      <c r="C163" s="21" t="s">
        <v>179</v>
      </c>
      <c r="D163" s="22">
        <f>'prorač. '!D102</f>
        <v>16000</v>
      </c>
      <c r="E163" s="9">
        <f>'prorač. '!E102</f>
        <v>5000</v>
      </c>
      <c r="F163" s="9">
        <f t="shared" si="26"/>
        <v>21000</v>
      </c>
    </row>
    <row r="164" spans="1:6" x14ac:dyDescent="0.3">
      <c r="A164" s="35">
        <v>31</v>
      </c>
      <c r="B164" s="21" t="s">
        <v>110</v>
      </c>
      <c r="C164" s="21" t="s">
        <v>111</v>
      </c>
      <c r="D164" s="22">
        <f>'prorač. '!D103</f>
        <v>20000</v>
      </c>
      <c r="E164" s="9">
        <f>'prorač. '!E103</f>
        <v>0</v>
      </c>
      <c r="F164" s="9">
        <f t="shared" si="26"/>
        <v>20000</v>
      </c>
    </row>
    <row r="165" spans="1:6" x14ac:dyDescent="0.3">
      <c r="A165" s="18"/>
      <c r="B165" s="6"/>
      <c r="C165" s="6"/>
      <c r="D165" s="6"/>
      <c r="E165" s="6"/>
      <c r="F165" s="6"/>
    </row>
    <row r="168" spans="1:6" x14ac:dyDescent="0.3">
      <c r="C168" s="4" t="s">
        <v>128</v>
      </c>
      <c r="D168" s="1">
        <f>D150+D137+D105+D76</f>
        <v>1144200</v>
      </c>
      <c r="E168" s="1">
        <f t="shared" ref="E168:F168" si="27">E150+E137+E105+E76</f>
        <v>-90500</v>
      </c>
      <c r="F168" s="1">
        <f t="shared" si="27"/>
        <v>1053700</v>
      </c>
    </row>
    <row r="169" spans="1:6" x14ac:dyDescent="0.3">
      <c r="C169" s="4" t="s">
        <v>129</v>
      </c>
      <c r="D169" s="1">
        <f>D10+D159</f>
        <v>983500</v>
      </c>
      <c r="E169" s="1">
        <f t="shared" ref="E169:F169" si="28">E10+E159</f>
        <v>0</v>
      </c>
      <c r="F169" s="1">
        <f t="shared" si="28"/>
        <v>983500</v>
      </c>
    </row>
    <row r="170" spans="1:6" x14ac:dyDescent="0.3">
      <c r="C170" s="4" t="s">
        <v>247</v>
      </c>
      <c r="D170" s="1">
        <f>D157</f>
        <v>0</v>
      </c>
      <c r="E170" s="1">
        <f t="shared" ref="E170:F170" si="29">E157</f>
        <v>2900</v>
      </c>
      <c r="F170" s="1">
        <f t="shared" si="29"/>
        <v>2900</v>
      </c>
    </row>
    <row r="171" spans="1:6" x14ac:dyDescent="0.3">
      <c r="C171" s="4" t="s">
        <v>130</v>
      </c>
      <c r="D171" s="1">
        <f>D156+D143</f>
        <v>172800</v>
      </c>
      <c r="E171" s="1">
        <f t="shared" ref="E171:F171" si="30">E156+E143</f>
        <v>21700</v>
      </c>
      <c r="F171" s="1">
        <f t="shared" si="30"/>
        <v>194500</v>
      </c>
    </row>
    <row r="172" spans="1:6" x14ac:dyDescent="0.3">
      <c r="C172" s="4" t="s">
        <v>131</v>
      </c>
      <c r="D172" s="1">
        <f>D58</f>
        <v>9533700</v>
      </c>
      <c r="E172" s="1">
        <f t="shared" ref="E172:F172" si="31">E58</f>
        <v>823100</v>
      </c>
      <c r="F172" s="1">
        <f t="shared" si="31"/>
        <v>10356800</v>
      </c>
    </row>
    <row r="173" spans="1:6" x14ac:dyDescent="0.3">
      <c r="C173" s="4" t="s">
        <v>132</v>
      </c>
      <c r="D173" s="1">
        <f>D80</f>
        <v>15100</v>
      </c>
      <c r="E173" s="1">
        <f t="shared" ref="E173:F173" si="32">E80</f>
        <v>-10000</v>
      </c>
      <c r="F173" s="1">
        <f t="shared" si="32"/>
        <v>5100</v>
      </c>
    </row>
    <row r="174" spans="1:6" x14ac:dyDescent="0.3">
      <c r="C174" s="4" t="s">
        <v>133</v>
      </c>
      <c r="D174" s="1">
        <f>D154+D151+D121+D83</f>
        <v>779000</v>
      </c>
      <c r="E174" s="1">
        <f t="shared" ref="E174:F174" si="33">E154+E151+E121+E83</f>
        <v>-29300</v>
      </c>
      <c r="F174" s="1">
        <f t="shared" si="33"/>
        <v>749700</v>
      </c>
    </row>
    <row r="175" spans="1:6" x14ac:dyDescent="0.3">
      <c r="D175" s="1">
        <f>SUM(D168:D174)</f>
        <v>12628300</v>
      </c>
      <c r="E175" s="1">
        <f t="shared" ref="E175:F175" si="34">SUM(E168:E174)</f>
        <v>717900</v>
      </c>
      <c r="F175" s="1">
        <f t="shared" si="34"/>
        <v>13346200</v>
      </c>
    </row>
    <row r="176" spans="1:6" x14ac:dyDescent="0.3">
      <c r="D176" s="1">
        <f>D175-D8</f>
        <v>0</v>
      </c>
    </row>
    <row r="182" spans="1:6" x14ac:dyDescent="0.3">
      <c r="A182" s="2" t="s">
        <v>0</v>
      </c>
      <c r="B182" s="2" t="s">
        <v>1</v>
      </c>
      <c r="C182" s="2" t="s">
        <v>2</v>
      </c>
      <c r="D182" s="2" t="s">
        <v>3</v>
      </c>
      <c r="E182" s="3" t="s">
        <v>126</v>
      </c>
      <c r="F182" s="3" t="s">
        <v>127</v>
      </c>
    </row>
    <row r="183" spans="1:6" x14ac:dyDescent="0.3">
      <c r="A183" s="45"/>
      <c r="B183" s="45"/>
      <c r="C183" s="45" t="s">
        <v>216</v>
      </c>
      <c r="D183" s="46"/>
      <c r="E183" s="47"/>
      <c r="F183" s="47"/>
    </row>
    <row r="184" spans="1:6" x14ac:dyDescent="0.3">
      <c r="A184" s="45"/>
      <c r="B184" s="45"/>
      <c r="C184" s="45" t="s">
        <v>217</v>
      </c>
      <c r="D184" s="46"/>
      <c r="E184" s="47"/>
      <c r="F184" s="47"/>
    </row>
    <row r="185" spans="1:6" x14ac:dyDescent="0.3">
      <c r="A185" s="23"/>
      <c r="B185" s="23" t="s">
        <v>218</v>
      </c>
      <c r="C185" s="23" t="s">
        <v>219</v>
      </c>
      <c r="D185" s="24">
        <f>D186</f>
        <v>577500</v>
      </c>
      <c r="E185" s="24">
        <f t="shared" ref="E185:F185" si="35">E186</f>
        <v>27900</v>
      </c>
      <c r="F185" s="24">
        <f t="shared" si="35"/>
        <v>605400</v>
      </c>
    </row>
    <row r="186" spans="1:6" x14ac:dyDescent="0.3">
      <c r="A186" s="23"/>
      <c r="B186" s="23" t="s">
        <v>220</v>
      </c>
      <c r="C186" s="23" t="s">
        <v>221</v>
      </c>
      <c r="D186" s="24">
        <f>D187+D195</f>
        <v>577500</v>
      </c>
      <c r="E186" s="24">
        <f t="shared" ref="E186:F186" si="36">E187+E195</f>
        <v>27900</v>
      </c>
      <c r="F186" s="24">
        <f t="shared" si="36"/>
        <v>605400</v>
      </c>
    </row>
    <row r="187" spans="1:6" x14ac:dyDescent="0.3">
      <c r="A187" s="23" t="s">
        <v>79</v>
      </c>
      <c r="B187" s="23"/>
      <c r="C187" s="23" t="s">
        <v>80</v>
      </c>
      <c r="D187" s="24">
        <f>SUM(D188:D194)</f>
        <v>550500</v>
      </c>
      <c r="E187" s="24">
        <f t="shared" ref="E187:F187" si="37">SUM(E188:E194)</f>
        <v>27900</v>
      </c>
      <c r="F187" s="24">
        <f t="shared" si="37"/>
        <v>578400</v>
      </c>
    </row>
    <row r="188" spans="1:6" x14ac:dyDescent="0.3">
      <c r="A188" s="21" t="s">
        <v>79</v>
      </c>
      <c r="B188" s="21" t="s">
        <v>85</v>
      </c>
      <c r="C188" s="21" t="s">
        <v>86</v>
      </c>
      <c r="D188" s="22">
        <v>440000</v>
      </c>
      <c r="E188" s="1">
        <v>25500</v>
      </c>
      <c r="F188" s="1">
        <f>D188+E188</f>
        <v>465500</v>
      </c>
    </row>
    <row r="189" spans="1:6" x14ac:dyDescent="0.3">
      <c r="A189" s="21" t="s">
        <v>79</v>
      </c>
      <c r="B189" s="21" t="s">
        <v>182</v>
      </c>
      <c r="C189" s="21" t="s">
        <v>183</v>
      </c>
      <c r="D189" s="22">
        <v>11000</v>
      </c>
      <c r="E189" s="1">
        <v>-2500</v>
      </c>
      <c r="F189" s="1">
        <f t="shared" ref="F189:F194" si="38">D189+E189</f>
        <v>8500</v>
      </c>
    </row>
    <row r="190" spans="1:6" x14ac:dyDescent="0.3">
      <c r="A190" s="21" t="s">
        <v>79</v>
      </c>
      <c r="B190" s="21" t="s">
        <v>168</v>
      </c>
      <c r="C190" s="21" t="s">
        <v>169</v>
      </c>
      <c r="D190" s="22">
        <v>9000</v>
      </c>
      <c r="E190" s="1">
        <v>900</v>
      </c>
      <c r="F190" s="1">
        <f t="shared" si="38"/>
        <v>9900</v>
      </c>
    </row>
    <row r="191" spans="1:6" x14ac:dyDescent="0.3">
      <c r="A191" s="21" t="s">
        <v>79</v>
      </c>
      <c r="B191" s="21" t="s">
        <v>89</v>
      </c>
      <c r="C191" s="21" t="s">
        <v>90</v>
      </c>
      <c r="D191" s="22">
        <v>4000</v>
      </c>
      <c r="F191" s="1">
        <f t="shared" si="38"/>
        <v>4000</v>
      </c>
    </row>
    <row r="192" spans="1:6" x14ac:dyDescent="0.3">
      <c r="A192" s="21" t="s">
        <v>79</v>
      </c>
      <c r="B192" s="21" t="s">
        <v>91</v>
      </c>
      <c r="C192" s="21" t="s">
        <v>92</v>
      </c>
      <c r="D192" s="22">
        <v>6000</v>
      </c>
      <c r="F192" s="1">
        <f t="shared" si="38"/>
        <v>6000</v>
      </c>
    </row>
    <row r="193" spans="1:6" x14ac:dyDescent="0.3">
      <c r="A193" s="21" t="s">
        <v>79</v>
      </c>
      <c r="B193" s="21" t="s">
        <v>95</v>
      </c>
      <c r="C193" s="21" t="s">
        <v>96</v>
      </c>
      <c r="D193" s="22">
        <v>74000</v>
      </c>
      <c r="E193" s="1">
        <v>4000</v>
      </c>
      <c r="F193" s="1">
        <f t="shared" si="38"/>
        <v>78000</v>
      </c>
    </row>
    <row r="194" spans="1:6" x14ac:dyDescent="0.3">
      <c r="A194" s="21" t="s">
        <v>79</v>
      </c>
      <c r="B194" s="21" t="s">
        <v>97</v>
      </c>
      <c r="C194" s="21" t="s">
        <v>98</v>
      </c>
      <c r="D194" s="22">
        <v>6500</v>
      </c>
      <c r="F194" s="1">
        <f t="shared" si="38"/>
        <v>6500</v>
      </c>
    </row>
    <row r="195" spans="1:6" x14ac:dyDescent="0.3">
      <c r="A195" s="23" t="s">
        <v>222</v>
      </c>
      <c r="B195" s="23"/>
      <c r="C195" s="23" t="s">
        <v>223</v>
      </c>
      <c r="D195" s="24">
        <f>SUM(D196:D204)</f>
        <v>27000</v>
      </c>
      <c r="E195" s="24">
        <f t="shared" ref="E195:F195" si="39">SUM(E196:E204)</f>
        <v>0</v>
      </c>
      <c r="F195" s="24">
        <f t="shared" si="39"/>
        <v>27000</v>
      </c>
    </row>
    <row r="196" spans="1:6" x14ac:dyDescent="0.3">
      <c r="A196" s="21" t="s">
        <v>222</v>
      </c>
      <c r="B196" s="21" t="s">
        <v>23</v>
      </c>
      <c r="C196" s="21" t="s">
        <v>24</v>
      </c>
      <c r="D196" s="22">
        <v>4500</v>
      </c>
      <c r="E196" s="1">
        <v>-4500</v>
      </c>
      <c r="F196" s="1">
        <f>D196+E196</f>
        <v>0</v>
      </c>
    </row>
    <row r="197" spans="1:6" x14ac:dyDescent="0.3">
      <c r="A197" s="21" t="s">
        <v>222</v>
      </c>
      <c r="B197" s="21" t="s">
        <v>25</v>
      </c>
      <c r="C197" s="21" t="s">
        <v>26</v>
      </c>
      <c r="D197" s="22">
        <v>8000</v>
      </c>
      <c r="E197" s="1">
        <v>9700</v>
      </c>
      <c r="F197" s="1">
        <f t="shared" ref="F197:F204" si="40">D197+E197</f>
        <v>17700</v>
      </c>
    </row>
    <row r="198" spans="1:6" x14ac:dyDescent="0.3">
      <c r="A198" s="21" t="s">
        <v>222</v>
      </c>
      <c r="B198" s="21" t="s">
        <v>33</v>
      </c>
      <c r="C198" s="21" t="s">
        <v>34</v>
      </c>
      <c r="D198" s="22">
        <v>1500</v>
      </c>
      <c r="E198" s="1">
        <v>2900</v>
      </c>
      <c r="F198" s="1">
        <f t="shared" si="40"/>
        <v>4400</v>
      </c>
    </row>
    <row r="199" spans="1:6" x14ac:dyDescent="0.3">
      <c r="A199" s="21" t="s">
        <v>222</v>
      </c>
      <c r="B199" s="21" t="s">
        <v>108</v>
      </c>
      <c r="C199" s="21" t="s">
        <v>109</v>
      </c>
      <c r="D199" s="22">
        <v>6000</v>
      </c>
      <c r="E199" s="1">
        <v>-6000</v>
      </c>
      <c r="F199" s="1">
        <f t="shared" si="40"/>
        <v>0</v>
      </c>
    </row>
    <row r="200" spans="1:6" x14ac:dyDescent="0.3">
      <c r="A200" s="21" t="s">
        <v>222</v>
      </c>
      <c r="B200" s="21" t="s">
        <v>174</v>
      </c>
      <c r="C200" s="21" t="s">
        <v>175</v>
      </c>
      <c r="D200" s="22">
        <v>3000</v>
      </c>
      <c r="E200" s="1">
        <v>-3000</v>
      </c>
      <c r="F200" s="1">
        <f t="shared" si="40"/>
        <v>0</v>
      </c>
    </row>
    <row r="201" spans="1:6" x14ac:dyDescent="0.3">
      <c r="A201" s="21" t="s">
        <v>222</v>
      </c>
      <c r="B201" s="21" t="s">
        <v>224</v>
      </c>
      <c r="C201" s="21" t="s">
        <v>225</v>
      </c>
      <c r="D201" s="22">
        <v>1000</v>
      </c>
      <c r="E201" s="1">
        <v>-1000</v>
      </c>
      <c r="F201" s="1">
        <f t="shared" si="40"/>
        <v>0</v>
      </c>
    </row>
    <row r="202" spans="1:6" x14ac:dyDescent="0.3">
      <c r="A202" s="21" t="s">
        <v>222</v>
      </c>
      <c r="B202" s="21" t="s">
        <v>226</v>
      </c>
      <c r="C202" s="21" t="s">
        <v>227</v>
      </c>
      <c r="D202" s="22">
        <v>3000</v>
      </c>
      <c r="E202" s="1">
        <v>-3000</v>
      </c>
      <c r="F202" s="1">
        <f t="shared" si="40"/>
        <v>0</v>
      </c>
    </row>
    <row r="203" spans="1:6" x14ac:dyDescent="0.3">
      <c r="A203" s="21" t="s">
        <v>222</v>
      </c>
      <c r="B203" s="48">
        <v>32354</v>
      </c>
      <c r="C203" s="1" t="s">
        <v>228</v>
      </c>
      <c r="D203" s="1">
        <v>0</v>
      </c>
      <c r="E203" s="1">
        <v>900</v>
      </c>
      <c r="F203" s="1">
        <f t="shared" si="40"/>
        <v>900</v>
      </c>
    </row>
    <row r="204" spans="1:6" x14ac:dyDescent="0.3">
      <c r="A204" s="21" t="s">
        <v>222</v>
      </c>
      <c r="B204" s="48">
        <v>32214</v>
      </c>
      <c r="C204" s="1" t="s">
        <v>229</v>
      </c>
      <c r="D204" s="1">
        <v>0</v>
      </c>
      <c r="E204" s="1">
        <v>4000</v>
      </c>
      <c r="F204" s="1">
        <f t="shared" si="40"/>
        <v>4000</v>
      </c>
    </row>
    <row r="206" spans="1:6" x14ac:dyDescent="0.3">
      <c r="C206" s="4" t="s">
        <v>128</v>
      </c>
      <c r="D206" s="1">
        <f>D187</f>
        <v>550500</v>
      </c>
      <c r="E206" s="1">
        <f t="shared" ref="E206:F206" si="41">E187</f>
        <v>27900</v>
      </c>
      <c r="F206" s="1">
        <f t="shared" si="41"/>
        <v>578400</v>
      </c>
    </row>
    <row r="207" spans="1:6" x14ac:dyDescent="0.3">
      <c r="C207" s="4" t="s">
        <v>246</v>
      </c>
      <c r="D207" s="1">
        <f>D195</f>
        <v>27000</v>
      </c>
      <c r="E207" s="1">
        <f t="shared" ref="E207:F207" si="42">E195</f>
        <v>0</v>
      </c>
      <c r="F207" s="1">
        <f t="shared" si="42"/>
        <v>27000</v>
      </c>
    </row>
    <row r="208" spans="1:6" x14ac:dyDescent="0.3">
      <c r="D208" s="1">
        <f>SUM(D206:D207)</f>
        <v>577500</v>
      </c>
      <c r="E208" s="1">
        <f t="shared" ref="E208:F208" si="43">SUM(E206:E207)</f>
        <v>27900</v>
      </c>
      <c r="F208" s="1">
        <f t="shared" si="43"/>
        <v>605400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D25"/>
  <sheetViews>
    <sheetView workbookViewId="0">
      <selection activeCell="J15" sqref="J15"/>
    </sheetView>
  </sheetViews>
  <sheetFormatPr defaultRowHeight="14.4" x14ac:dyDescent="0.3"/>
  <cols>
    <col min="1" max="1" width="9" bestFit="1" customWidth="1" collapsed="1"/>
    <col min="2" max="2" width="6.88671875" bestFit="1" customWidth="1" collapsed="1"/>
    <col min="3" max="3" width="71" bestFit="1" customWidth="1" collapsed="1"/>
    <col min="4" max="4" width="18" bestFit="1" customWidth="1" collapsed="1"/>
  </cols>
  <sheetData>
    <row r="3" spans="1:4" ht="15.6" x14ac:dyDescent="0.3">
      <c r="C3" s="7" t="str">
        <f>'prorač. '!C3</f>
        <v>OSNOVNA ŠKOLA M. DRŽIĆ</v>
      </c>
    </row>
    <row r="6" spans="1:4" x14ac:dyDescent="0.3">
      <c r="A6" s="39" t="s">
        <v>0</v>
      </c>
      <c r="B6" s="39" t="s">
        <v>1</v>
      </c>
      <c r="C6" s="39" t="s">
        <v>196</v>
      </c>
      <c r="D6" s="39" t="s">
        <v>238</v>
      </c>
    </row>
    <row r="7" spans="1:4" s="23" customFormat="1" x14ac:dyDescent="0.3">
      <c r="A7" s="42"/>
      <c r="B7" s="42"/>
      <c r="C7" s="23" t="s">
        <v>153</v>
      </c>
      <c r="D7" s="44">
        <f>SUM(D8:D9)</f>
        <v>5100</v>
      </c>
    </row>
    <row r="8" spans="1:4" x14ac:dyDescent="0.3">
      <c r="A8" s="23" t="s">
        <v>197</v>
      </c>
      <c r="B8" s="21" t="s">
        <v>198</v>
      </c>
      <c r="C8" s="21" t="s">
        <v>199</v>
      </c>
      <c r="D8" s="22">
        <v>100</v>
      </c>
    </row>
    <row r="9" spans="1:4" x14ac:dyDescent="0.3">
      <c r="A9" s="41" t="s">
        <v>197</v>
      </c>
      <c r="B9" s="21" t="s">
        <v>200</v>
      </c>
      <c r="C9" s="21" t="s">
        <v>201</v>
      </c>
      <c r="D9" s="22">
        <v>5000</v>
      </c>
    </row>
    <row r="10" spans="1:4" s="23" customFormat="1" x14ac:dyDescent="0.3">
      <c r="C10" s="23" t="s">
        <v>202</v>
      </c>
      <c r="D10" s="24">
        <f>D11</f>
        <v>10356900</v>
      </c>
    </row>
    <row r="11" spans="1:4" x14ac:dyDescent="0.3">
      <c r="A11" s="23" t="s">
        <v>114</v>
      </c>
      <c r="B11" s="21" t="s">
        <v>203</v>
      </c>
      <c r="C11" s="21" t="s">
        <v>204</v>
      </c>
      <c r="D11" s="22">
        <v>10356900</v>
      </c>
    </row>
    <row r="12" spans="1:4" s="23" customFormat="1" x14ac:dyDescent="0.3">
      <c r="C12" s="23" t="s">
        <v>152</v>
      </c>
      <c r="D12" s="24">
        <f>SUM(D13:D18)</f>
        <v>733200</v>
      </c>
    </row>
    <row r="13" spans="1:4" x14ac:dyDescent="0.3">
      <c r="A13" s="23" t="s">
        <v>117</v>
      </c>
      <c r="B13" s="21" t="s">
        <v>203</v>
      </c>
      <c r="C13" s="21" t="s">
        <v>204</v>
      </c>
      <c r="D13" s="22">
        <v>214000</v>
      </c>
    </row>
    <row r="14" spans="1:4" x14ac:dyDescent="0.3">
      <c r="A14" s="41" t="s">
        <v>117</v>
      </c>
      <c r="B14" s="21" t="s">
        <v>205</v>
      </c>
      <c r="C14" s="21" t="s">
        <v>206</v>
      </c>
      <c r="D14" s="22">
        <v>0</v>
      </c>
    </row>
    <row r="15" spans="1:4" x14ac:dyDescent="0.3">
      <c r="A15" s="41" t="s">
        <v>117</v>
      </c>
      <c r="B15" s="21" t="s">
        <v>207</v>
      </c>
      <c r="C15" s="21" t="s">
        <v>208</v>
      </c>
      <c r="D15" s="22">
        <v>245000</v>
      </c>
    </row>
    <row r="16" spans="1:4" x14ac:dyDescent="0.3">
      <c r="A16" s="41" t="s">
        <v>117</v>
      </c>
      <c r="B16" s="21" t="s">
        <v>209</v>
      </c>
      <c r="C16" s="21" t="s">
        <v>210</v>
      </c>
      <c r="D16" s="22">
        <v>269200</v>
      </c>
    </row>
    <row r="17" spans="1:4" x14ac:dyDescent="0.3">
      <c r="A17" s="41" t="s">
        <v>117</v>
      </c>
      <c r="B17" s="21" t="s">
        <v>211</v>
      </c>
      <c r="C17" s="21" t="s">
        <v>212</v>
      </c>
      <c r="D17" s="22">
        <v>4000</v>
      </c>
    </row>
    <row r="18" spans="1:4" x14ac:dyDescent="0.3">
      <c r="A18" s="21" t="s">
        <v>117</v>
      </c>
      <c r="B18" s="21" t="s">
        <v>213</v>
      </c>
      <c r="C18" s="21" t="s">
        <v>214</v>
      </c>
      <c r="D18" s="22">
        <v>1000</v>
      </c>
    </row>
    <row r="19" spans="1:4" x14ac:dyDescent="0.3">
      <c r="A19" s="40"/>
      <c r="B19" s="40"/>
      <c r="C19" s="40"/>
      <c r="D19" s="40"/>
    </row>
    <row r="21" spans="1:4" x14ac:dyDescent="0.3">
      <c r="C21" s="43" t="s">
        <v>215</v>
      </c>
      <c r="D21" s="5">
        <f>D7+D10+D12</f>
        <v>11095200</v>
      </c>
    </row>
    <row r="23" spans="1:4" x14ac:dyDescent="0.3">
      <c r="C23" t="s">
        <v>239</v>
      </c>
    </row>
    <row r="24" spans="1:4" x14ac:dyDescent="0.3">
      <c r="A24" s="52">
        <v>55</v>
      </c>
      <c r="B24" s="52">
        <v>65267</v>
      </c>
      <c r="C24" t="s">
        <v>240</v>
      </c>
      <c r="D24" s="1">
        <v>4000</v>
      </c>
    </row>
    <row r="25" spans="1:4" x14ac:dyDescent="0.3">
      <c r="A25" s="52">
        <v>55</v>
      </c>
      <c r="B25" s="52">
        <v>66312</v>
      </c>
      <c r="C25" t="s">
        <v>241</v>
      </c>
      <c r="D25" s="1">
        <v>12500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prorač. </vt:lpstr>
      <vt:lpstr>vanpror.</vt:lpstr>
      <vt:lpstr>KONSOLIDIRANI</vt:lpstr>
      <vt:lpstr>vanpror. prihodi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Korisnik</cp:lastModifiedBy>
  <cp:lastPrinted>2021-09-07T09:37:41Z</cp:lastPrinted>
  <dcterms:created xsi:type="dcterms:W3CDTF">2021-08-11T09:31:15Z</dcterms:created>
  <dcterms:modified xsi:type="dcterms:W3CDTF">2021-10-06T07:15:28Z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</Properties>
</file>